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Широковское сп" sheetId="8" r:id="rId1"/>
  </sheets>
  <definedNames>
    <definedName name="_xlnm.Print_Titles" localSheetId="0">'Широковское сп'!$8:$9</definedName>
  </definedNames>
  <calcPr calcId="125725"/>
</workbook>
</file>

<file path=xl/calcChain.xml><?xml version="1.0" encoding="utf-8"?>
<calcChain xmlns="http://schemas.openxmlformats.org/spreadsheetml/2006/main">
  <c r="AE12" i="8"/>
  <c r="AE13"/>
  <c r="AE14"/>
  <c r="AE15"/>
  <c r="AE16"/>
  <c r="AE18"/>
  <c r="AE19"/>
  <c r="AE20"/>
  <c r="AE21"/>
  <c r="AE22"/>
  <c r="AE23"/>
  <c r="AE24"/>
  <c r="AE27"/>
  <c r="AE29"/>
  <c r="AE30"/>
  <c r="AE31"/>
  <c r="AE32"/>
  <c r="AE33"/>
  <c r="AE34"/>
  <c r="AE35"/>
  <c r="AE36"/>
  <c r="AE37"/>
  <c r="AE38"/>
  <c r="AE39"/>
  <c r="AE40"/>
  <c r="AE42"/>
  <c r="AE43"/>
  <c r="AE44"/>
  <c r="AE45"/>
  <c r="AE46"/>
  <c r="AE49"/>
  <c r="AE50"/>
  <c r="AE51"/>
  <c r="AE52"/>
  <c r="AE53"/>
  <c r="AE54"/>
  <c r="AE55"/>
  <c r="AE56"/>
  <c r="AE57"/>
  <c r="AE58"/>
  <c r="AE59"/>
  <c r="AE60"/>
  <c r="AE61"/>
  <c r="AE67"/>
  <c r="R68"/>
  <c r="S68"/>
  <c r="T68"/>
  <c r="U68"/>
  <c r="V68"/>
  <c r="W68"/>
  <c r="X68"/>
  <c r="Y68"/>
  <c r="Z68"/>
  <c r="AA68"/>
  <c r="AB68"/>
  <c r="AD68"/>
  <c r="Q68"/>
  <c r="R65"/>
  <c r="S65"/>
  <c r="T65"/>
  <c r="U65"/>
  <c r="V65"/>
  <c r="W65"/>
  <c r="X65"/>
  <c r="Y65"/>
  <c r="Z65"/>
  <c r="AA65"/>
  <c r="AB65"/>
  <c r="AC65"/>
  <c r="Q65"/>
  <c r="R62"/>
  <c r="S62"/>
  <c r="T62"/>
  <c r="U62"/>
  <c r="V62"/>
  <c r="W62"/>
  <c r="X62"/>
  <c r="Y62"/>
  <c r="Z62"/>
  <c r="AA62"/>
  <c r="AB62"/>
  <c r="AC62"/>
  <c r="Q62"/>
  <c r="R48"/>
  <c r="S48"/>
  <c r="T48"/>
  <c r="U48"/>
  <c r="V48"/>
  <c r="W48"/>
  <c r="X48"/>
  <c r="Y48"/>
  <c r="Z48"/>
  <c r="AA48"/>
  <c r="AB48"/>
  <c r="AC48"/>
  <c r="AE48" s="1"/>
  <c r="Q48"/>
  <c r="R47"/>
  <c r="T47"/>
  <c r="V47"/>
  <c r="X47"/>
  <c r="Z47"/>
  <c r="AB47"/>
  <c r="R44"/>
  <c r="S44"/>
  <c r="T44"/>
  <c r="U44"/>
  <c r="V44"/>
  <c r="W44"/>
  <c r="X44"/>
  <c r="Y44"/>
  <c r="Z44"/>
  <c r="AA44"/>
  <c r="AB44"/>
  <c r="Q44"/>
  <c r="R41"/>
  <c r="S41"/>
  <c r="T41"/>
  <c r="U41"/>
  <c r="V41"/>
  <c r="W41"/>
  <c r="X41"/>
  <c r="Y41"/>
  <c r="Z41"/>
  <c r="AA41"/>
  <c r="AB41"/>
  <c r="AC41"/>
  <c r="AE41" s="1"/>
  <c r="Q41"/>
  <c r="R28"/>
  <c r="S28"/>
  <c r="T28"/>
  <c r="U28"/>
  <c r="V28"/>
  <c r="W28"/>
  <c r="X28"/>
  <c r="Y28"/>
  <c r="Z28"/>
  <c r="AA28"/>
  <c r="AB28"/>
  <c r="AC28"/>
  <c r="AE28" s="1"/>
  <c r="Q28"/>
  <c r="R25"/>
  <c r="S25"/>
  <c r="T25"/>
  <c r="U25"/>
  <c r="V25"/>
  <c r="W25"/>
  <c r="X25"/>
  <c r="Y25"/>
  <c r="Z25"/>
  <c r="AA25"/>
  <c r="AB25"/>
  <c r="AC25"/>
  <c r="Q25"/>
  <c r="R11"/>
  <c r="S11"/>
  <c r="T11"/>
  <c r="U11"/>
  <c r="V11"/>
  <c r="W11"/>
  <c r="X11"/>
  <c r="Y11"/>
  <c r="Z11"/>
  <c r="AA11"/>
  <c r="AB11"/>
  <c r="AC11"/>
  <c r="AE11" s="1"/>
  <c r="Q11"/>
  <c r="R10"/>
  <c r="T10"/>
  <c r="V10"/>
  <c r="X10"/>
  <c r="Z10"/>
  <c r="AB10"/>
  <c r="AC47" l="1"/>
  <c r="AE47" s="1"/>
  <c r="AA47"/>
  <c r="Y47"/>
  <c r="W47"/>
  <c r="U47"/>
  <c r="S47"/>
  <c r="Q47"/>
  <c r="AC10"/>
  <c r="AA10"/>
  <c r="Y10"/>
  <c r="W10"/>
  <c r="U10"/>
  <c r="S10"/>
  <c r="Q10"/>
  <c r="AE10" l="1"/>
  <c r="AC68"/>
  <c r="AE68" s="1"/>
</calcChain>
</file>

<file path=xl/sharedStrings.xml><?xml version="1.0" encoding="utf-8"?>
<sst xmlns="http://schemas.openxmlformats.org/spreadsheetml/2006/main" count="205" uniqueCount="116">
  <si>
    <t>Финансовое управление администрации Фурмановского муниципального района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</si>
  <si>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</si>
  <si>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</si>
  <si>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</si>
  <si>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</si>
  <si>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</si>
  <si>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</si>
  <si>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</si>
  <si>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</si>
  <si>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</si>
  <si>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</si>
  <si>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% исполнения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</si>
  <si>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</si>
  <si>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</si>
  <si>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</si>
  <si>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</si>
  <si>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</si>
  <si>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</si>
  <si>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</si>
  <si>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(1) и 228 Налогового кодекса Российской Федерации</t>
  </si>
  <si>
    <t>18210102010011000110</t>
  </si>
  <si>
    <t>18210102010012100110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</si>
  <si>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</si>
  <si>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18210102010013000110</t>
  </si>
  <si>
    <t>00010102030010000110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</si>
  <si>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</si>
  <si>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</si>
  <si>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</si>
  <si>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</si>
  <si>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18210102030012100110</t>
  </si>
  <si>
    <t>00010600000000000000</t>
  </si>
  <si>
    <t xml:space="preserve">        НАЛОГИ НА ИМУЩЕСТВО</t>
  </si>
  <si>
    <t>00010601030100000110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</si>
  <si>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</si>
  <si>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</si>
  <si>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</si>
  <si>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</si>
  <si>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18210601030102100110</t>
  </si>
  <si>
    <t>00010606033100000110</t>
  </si>
  <si>
    <t xml:space="preserve">          Земельный налог с организаций, обладающих земельным участком, расположенным в границах сельских поселений</t>
  </si>
  <si>
    <t>18210606033100000110</t>
  </si>
  <si>
    <t xml:space="preserve">            Земельный налог с организаций, обладающих земельным участко, расположенным в границах сельских поселений</t>
  </si>
  <si>
    <t>18210606033101000110</t>
  </si>
  <si>
    <t>18210606033102100110</t>
  </si>
  <si>
    <t>00010606043100000110</t>
  </si>
  <si>
    <t xml:space="preserve">          Земельный налог с физических лиц, обладающих земельным участком, расположенным в границах сельских поселений</t>
  </si>
  <si>
    <t>18210606043100000110</t>
  </si>
  <si>
    <t xml:space="preserve">            Земельный налог с физических лиц, обладающих земельным участком, расположенным в границах сельских поселений</t>
  </si>
  <si>
    <t>18210606043101000110</t>
  </si>
  <si>
    <t>18210606043102100110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</si>
  <si>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</si>
  <si>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</si>
  <si>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00011109045100000120</t>
  </si>
  <si>
    <t xml:space="preserve">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</si>
  <si>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01311109045100000120</t>
  </si>
  <si>
    <t xml:space="preserve">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</si>
  <si>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</si>
  <si>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</si>
  <si>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00011302065100000130</t>
  </si>
  <si>
    <t xml:space="preserve">          Доходы, поступающие в порядке возмещения расходов, понесенных в связи с эксплуатацией имущества сельских поселений</t>
  </si>
  <si>
    <t>01311302065100000130</t>
  </si>
  <si>
    <t xml:space="preserve">            Доходы, поступающие в порядке возмещения расходов, понесенных в связи с эксплуатацией имущества сельских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</si>
  <si>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</si>
  <si>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</si>
  <si>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</si>
  <si>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</si>
  <si>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00020215001100000150</t>
  </si>
  <si>
    <t xml:space="preserve">          Дотации бюджетам сельских поселений на выравнивание бюджетной обеспеченности из бюджета субъекта Российской Федерации</t>
  </si>
  <si>
    <t>01320215001100000150</t>
  </si>
  <si>
    <t xml:space="preserve">            Дотации бюджетам сельских поселений на выравнивание бюджетной обеспеченности из бюджета субъекта Российской Федерации</t>
  </si>
  <si>
    <t>00020215002100000150</t>
  </si>
  <si>
    <t xml:space="preserve">          Дотации бюджетам сельских поселений на поддержку мер по обеспечению сбалансированности бюджетов</t>
  </si>
  <si>
    <t>01320215002100000150</t>
  </si>
  <si>
    <t xml:space="preserve">            Дотации бюджетам сельских поселений на поддержку мер по обеспечению сбалансированности бюджетов</t>
  </si>
  <si>
    <t>00020229900100000150</t>
  </si>
  <si>
    <t xml:space="preserve">          Субсидии бюджетам сельских поселений из местных бюджетов</t>
  </si>
  <si>
    <t>01320229900100000150</t>
  </si>
  <si>
    <t xml:space="preserve">            Субсидии бюджетам сельских поселений из местных бюджетов</t>
  </si>
  <si>
    <t>00020229999100000150</t>
  </si>
  <si>
    <t xml:space="preserve">          Прочие субсидии бюджетам сельских поселений</t>
  </si>
  <si>
    <t>01320229999100000150</t>
  </si>
  <si>
    <t xml:space="preserve">            Прочие субсидии бюджетам сельских поселений</t>
  </si>
  <si>
    <t>00020235118100000150</t>
  </si>
  <si>
    <t xml:space="preserve">        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</si>
  <si>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01320235118100000150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</si>
  <si>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</si>
  <si>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00020240014100000150</t>
  </si>
  <si>
    <t xml:space="preserve">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</si>
  <si>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01320240014100000150</t>
  </si>
  <si>
    <t xml:space="preserve">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</si>
  <si>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</si>
  <si>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</si>
  <si>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00021860010100000150</t>
  </si>
  <si>
    <t xml:space="preserve">          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</si>
  <si>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01321860010100000150</t>
  </si>
  <si>
    <t xml:space="preserve">            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</si>
  <si>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</si>
  <si>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</si>
  <si>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00021960010100000150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</si>
  <si>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</si>
  <si>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01321960010100000150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</si>
  <si>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</si>
  <si>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</si>
  <si>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18210102030013000110</t>
  </si>
  <si>
    <t>00010102020010000110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</si>
  <si>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</si>
  <si>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</si>
  <si>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18210102020012100110</t>
  </si>
  <si>
    <t>00010500000000000000</t>
  </si>
  <si>
    <t xml:space="preserve">        НАЛОГИ НА СОВОКУПНЫЙ ДОХОД</t>
  </si>
  <si>
    <t>00010503010010000110</t>
  </si>
  <si>
    <t xml:space="preserve">          Единый сельскохозяйственный налог</t>
  </si>
  <si>
    <t>18210503010011000110</t>
  </si>
  <si>
    <t>Бюджет Широковского сельского поселения</t>
  </si>
  <si>
    <t>Ожидаемое исполнение за 2022 год</t>
  </si>
  <si>
    <t>Ожидаемое исполнение по доходам за 2022 год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</si>
</sst>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164" fontId="3" fillId="2" borderId="2" xfId="18" applyNumberFormat="1" applyProtection="1">
      <alignment horizontal="center" vertical="top" shrinkToFit="1"/>
    </xf>
    <xf numFmtId="4" fontId="0" fillId="0" borderId="0" xfId="0" applyNumberFormat="1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5" xfId="12" applyNumberFormat="1" applyBorder="1" applyAlignment="1" applyProtection="1">
      <alignment horizontal="center" vertical="center" wrapText="1"/>
    </xf>
    <xf numFmtId="0" fontId="1" fillId="0" borderId="6" xfId="12" applyNumberFormat="1" applyBorder="1" applyAlignment="1" applyProtection="1">
      <alignment horizontal="center" vertical="center" wrapText="1"/>
    </xf>
    <xf numFmtId="0" fontId="1" fillId="5" borderId="7" xfId="11" applyNumberFormat="1" applyFill="1" applyBorder="1" applyAlignment="1" applyProtection="1">
      <alignment horizontal="center" vertical="center" wrapText="1"/>
    </xf>
    <xf numFmtId="0" fontId="1" fillId="5" borderId="8" xfId="11" applyNumberFormat="1" applyFill="1" applyBorder="1" applyAlignment="1" applyProtection="1">
      <alignment horizontal="center" vertical="center" wrapText="1"/>
    </xf>
    <xf numFmtId="0" fontId="1" fillId="5" borderId="9" xfId="11" applyNumberFormat="1" applyFill="1" applyBorder="1" applyAlignment="1" applyProtection="1">
      <alignment horizontal="center" vertical="center" wrapText="1"/>
    </xf>
    <xf numFmtId="0" fontId="1" fillId="5" borderId="10" xfId="11" applyNumberFormat="1" applyFill="1" applyBorder="1" applyAlignment="1" applyProtection="1">
      <alignment horizontal="center" vertical="center" wrapText="1"/>
    </xf>
    <xf numFmtId="0" fontId="1" fillId="5" borderId="11" xfId="11" applyNumberFormat="1" applyFill="1" applyBorder="1" applyAlignment="1" applyProtection="1">
      <alignment horizontal="center" vertical="center" wrapText="1"/>
    </xf>
    <xf numFmtId="0" fontId="1" fillId="5" borderId="12" xfId="11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0"/>
  <sheetViews>
    <sheetView showGridLines="0" showZeros="0" tabSelected="1" topLeftCell="B1" zoomScale="120" zoomScaleNormal="120" zoomScaleSheetLayoutView="100" workbookViewId="0">
      <pane ySplit="9" topLeftCell="A10" activePane="bottomLeft" state="frozen"/>
      <selection pane="bottomLeft" activeCell="AJ1" sqref="AJ1:AJ1048576"/>
    </sheetView>
  </sheetViews>
  <sheetFormatPr defaultRowHeight="15" outlineLevelRow="3"/>
  <cols>
    <col min="1" max="1" width="9.140625" style="1" hidden="1"/>
    <col min="2" max="2" width="41.140625" style="1" customWidth="1"/>
    <col min="3" max="3" width="21.7109375" style="1" customWidth="1"/>
    <col min="4" max="16" width="9.140625" style="1" hidden="1"/>
    <col min="17" max="17" width="13.28515625" style="1" customWidth="1"/>
    <col min="18" max="28" width="9.140625" style="1" hidden="1"/>
    <col min="29" max="29" width="12.7109375" style="1" bestFit="1" customWidth="1"/>
    <col min="30" max="30" width="9.140625" style="1" hidden="1"/>
    <col min="31" max="31" width="13.42578125" style="1" bestFit="1" customWidth="1"/>
    <col min="32" max="35" width="9.140625" style="1" hidden="1"/>
    <col min="36" max="36" width="10" style="1" bestFit="1" customWidth="1"/>
    <col min="37" max="16384" width="9.140625" style="1"/>
  </cols>
  <sheetData>
    <row r="1" spans="1:36" ht="15.2" customHeight="1">
      <c r="A1" s="18" t="s">
        <v>113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</row>
    <row r="2" spans="1:36" ht="15.2" customHeight="1">
      <c r="A2" s="18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1:36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</row>
    <row r="4" spans="1:36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6" ht="15.2" customHeight="1">
      <c r="A5" s="20" t="s">
        <v>115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4"/>
      <c r="AI5" s="4"/>
    </row>
    <row r="6" spans="1:36" ht="15.75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5"/>
      <c r="AI6" s="5"/>
    </row>
    <row r="7" spans="1:36" ht="12.75" customHeight="1">
      <c r="A7" s="38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</row>
    <row r="8" spans="1:36" ht="30" customHeight="1">
      <c r="A8" s="26" t="s">
        <v>2</v>
      </c>
      <c r="B8" s="28" t="s">
        <v>3</v>
      </c>
      <c r="C8" s="30" t="s">
        <v>4</v>
      </c>
      <c r="D8" s="32" t="s">
        <v>2</v>
      </c>
      <c r="E8" s="24" t="s">
        <v>5</v>
      </c>
      <c r="F8" s="25"/>
      <c r="G8" s="25"/>
      <c r="H8" s="24" t="s">
        <v>6</v>
      </c>
      <c r="I8" s="25"/>
      <c r="J8" s="25"/>
      <c r="K8" s="34" t="s">
        <v>2</v>
      </c>
      <c r="L8" s="34" t="s">
        <v>2</v>
      </c>
      <c r="M8" s="34" t="s">
        <v>2</v>
      </c>
      <c r="N8" s="34" t="s">
        <v>2</v>
      </c>
      <c r="O8" s="34" t="s">
        <v>2</v>
      </c>
      <c r="P8" s="34" t="s">
        <v>2</v>
      </c>
      <c r="Q8" s="34" t="s">
        <v>7</v>
      </c>
      <c r="R8" s="34" t="s">
        <v>2</v>
      </c>
      <c r="S8" s="34" t="s">
        <v>2</v>
      </c>
      <c r="T8" s="34" t="s">
        <v>2</v>
      </c>
      <c r="U8" s="34" t="s">
        <v>2</v>
      </c>
      <c r="V8" s="34" t="s">
        <v>2</v>
      </c>
      <c r="W8" s="34" t="s">
        <v>2</v>
      </c>
      <c r="X8" s="24" t="s">
        <v>8</v>
      </c>
      <c r="Y8" s="25"/>
      <c r="Z8" s="25"/>
      <c r="AA8" s="42" t="s">
        <v>114</v>
      </c>
      <c r="AB8" s="43"/>
      <c r="AC8" s="44"/>
      <c r="AD8" s="7" t="s">
        <v>2</v>
      </c>
      <c r="AE8" s="40" t="s">
        <v>11</v>
      </c>
      <c r="AF8" s="24" t="s">
        <v>9</v>
      </c>
      <c r="AG8" s="25"/>
      <c r="AH8" s="24" t="s">
        <v>10</v>
      </c>
      <c r="AI8" s="25"/>
    </row>
    <row r="9" spans="1:36">
      <c r="A9" s="27"/>
      <c r="B9" s="29"/>
      <c r="C9" s="31"/>
      <c r="D9" s="33"/>
      <c r="E9" s="6" t="s">
        <v>2</v>
      </c>
      <c r="F9" s="6" t="s">
        <v>2</v>
      </c>
      <c r="G9" s="6" t="s">
        <v>2</v>
      </c>
      <c r="H9" s="6" t="s">
        <v>2</v>
      </c>
      <c r="I9" s="6" t="s">
        <v>2</v>
      </c>
      <c r="J9" s="6" t="s">
        <v>2</v>
      </c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6" t="s">
        <v>2</v>
      </c>
      <c r="Y9" s="6" t="s">
        <v>2</v>
      </c>
      <c r="Z9" s="6" t="s">
        <v>2</v>
      </c>
      <c r="AA9" s="45"/>
      <c r="AB9" s="46"/>
      <c r="AC9" s="47"/>
      <c r="AD9" s="6"/>
      <c r="AE9" s="41"/>
      <c r="AF9" s="6" t="s">
        <v>2</v>
      </c>
      <c r="AG9" s="6" t="s">
        <v>2</v>
      </c>
      <c r="AH9" s="6" t="s">
        <v>2</v>
      </c>
      <c r="AI9" s="6" t="s">
        <v>2</v>
      </c>
    </row>
    <row r="10" spans="1:36" ht="25.5">
      <c r="A10" s="8" t="s">
        <v>12</v>
      </c>
      <c r="B10" s="9" t="s">
        <v>13</v>
      </c>
      <c r="C10" s="8" t="s">
        <v>12</v>
      </c>
      <c r="D10" s="8"/>
      <c r="E10" s="10"/>
      <c r="F10" s="8"/>
      <c r="G10" s="8"/>
      <c r="H10" s="8"/>
      <c r="I10" s="8"/>
      <c r="J10" s="8"/>
      <c r="K10" s="8"/>
      <c r="L10" s="8"/>
      <c r="M10" s="8"/>
      <c r="N10" s="11">
        <v>0</v>
      </c>
      <c r="O10" s="11">
        <v>1549900</v>
      </c>
      <c r="P10" s="11">
        <v>0</v>
      </c>
      <c r="Q10" s="11">
        <f>Q11+Q25+Q28+Q41+Q44</f>
        <v>1549900</v>
      </c>
      <c r="R10" s="11">
        <f t="shared" ref="R10:AC10" si="0">R11+R25+R28+R41+R44</f>
        <v>1549900</v>
      </c>
      <c r="S10" s="11">
        <f t="shared" si="0"/>
        <v>1549900</v>
      </c>
      <c r="T10" s="11">
        <f t="shared" si="0"/>
        <v>0</v>
      </c>
      <c r="U10" s="11">
        <f t="shared" si="0"/>
        <v>0</v>
      </c>
      <c r="V10" s="11">
        <f t="shared" si="0"/>
        <v>0</v>
      </c>
      <c r="W10" s="11">
        <f t="shared" si="0"/>
        <v>0</v>
      </c>
      <c r="X10" s="11">
        <f t="shared" si="0"/>
        <v>0</v>
      </c>
      <c r="Y10" s="11">
        <f t="shared" si="0"/>
        <v>1148209.25</v>
      </c>
      <c r="Z10" s="11">
        <f t="shared" si="0"/>
        <v>1148209.25</v>
      </c>
      <c r="AA10" s="11">
        <f t="shared" si="0"/>
        <v>0</v>
      </c>
      <c r="AB10" s="11">
        <f t="shared" si="0"/>
        <v>1148209.25</v>
      </c>
      <c r="AC10" s="11">
        <f t="shared" si="0"/>
        <v>1771071.23</v>
      </c>
      <c r="AD10" s="11">
        <v>1148209.25</v>
      </c>
      <c r="AE10" s="16">
        <f>AC10/Q10</f>
        <v>1.142700322601458</v>
      </c>
      <c r="AF10" s="11">
        <v>401690.75</v>
      </c>
      <c r="AG10" s="12">
        <v>0.74082795664236401</v>
      </c>
      <c r="AH10" s="11">
        <v>0</v>
      </c>
      <c r="AI10" s="12"/>
      <c r="AJ10" s="17"/>
    </row>
    <row r="11" spans="1:36" outlineLevel="1">
      <c r="A11" s="8" t="s">
        <v>14</v>
      </c>
      <c r="B11" s="9" t="s">
        <v>15</v>
      </c>
      <c r="C11" s="8" t="s">
        <v>14</v>
      </c>
      <c r="D11" s="8"/>
      <c r="E11" s="10"/>
      <c r="F11" s="8"/>
      <c r="G11" s="8"/>
      <c r="H11" s="8"/>
      <c r="I11" s="8"/>
      <c r="J11" s="8"/>
      <c r="K11" s="8"/>
      <c r="L11" s="8"/>
      <c r="M11" s="8"/>
      <c r="N11" s="11">
        <v>0</v>
      </c>
      <c r="O11" s="11">
        <v>54900</v>
      </c>
      <c r="P11" s="11">
        <v>0</v>
      </c>
      <c r="Q11" s="11">
        <f>Q12+Q17+Q20</f>
        <v>54900</v>
      </c>
      <c r="R11" s="11">
        <f t="shared" ref="R11:AC11" si="1">R12+R17+R20</f>
        <v>54900</v>
      </c>
      <c r="S11" s="11">
        <f t="shared" si="1"/>
        <v>54900</v>
      </c>
      <c r="T11" s="11">
        <f t="shared" si="1"/>
        <v>0</v>
      </c>
      <c r="U11" s="11">
        <f t="shared" si="1"/>
        <v>0</v>
      </c>
      <c r="V11" s="11">
        <f t="shared" si="1"/>
        <v>0</v>
      </c>
      <c r="W11" s="11">
        <f t="shared" si="1"/>
        <v>0</v>
      </c>
      <c r="X11" s="11">
        <f t="shared" si="1"/>
        <v>0</v>
      </c>
      <c r="Y11" s="11">
        <f t="shared" si="1"/>
        <v>49942.29</v>
      </c>
      <c r="Z11" s="11">
        <f t="shared" si="1"/>
        <v>49942.29</v>
      </c>
      <c r="AA11" s="11">
        <f t="shared" si="1"/>
        <v>0</v>
      </c>
      <c r="AB11" s="11">
        <f t="shared" si="1"/>
        <v>49942.29</v>
      </c>
      <c r="AC11" s="11">
        <f t="shared" si="1"/>
        <v>60026.03</v>
      </c>
      <c r="AD11" s="11">
        <v>49942.29</v>
      </c>
      <c r="AE11" s="16">
        <f t="shared" ref="AE11:AE68" si="2">AC11/Q11</f>
        <v>1.0933703096539162</v>
      </c>
      <c r="AF11" s="11">
        <v>4957.71</v>
      </c>
      <c r="AG11" s="12">
        <v>0.90969562841530049</v>
      </c>
      <c r="AH11" s="11">
        <v>0</v>
      </c>
      <c r="AI11" s="12"/>
    </row>
    <row r="12" spans="1:36" ht="89.25" outlineLevel="2">
      <c r="A12" s="8" t="s">
        <v>16</v>
      </c>
      <c r="B12" s="9" t="s">
        <v>17</v>
      </c>
      <c r="C12" s="8" t="s">
        <v>16</v>
      </c>
      <c r="D12" s="8"/>
      <c r="E12" s="10"/>
      <c r="F12" s="8"/>
      <c r="G12" s="8"/>
      <c r="H12" s="8"/>
      <c r="I12" s="8"/>
      <c r="J12" s="8"/>
      <c r="K12" s="8"/>
      <c r="L12" s="8"/>
      <c r="M12" s="8"/>
      <c r="N12" s="11">
        <v>0</v>
      </c>
      <c r="O12" s="11">
        <v>53600</v>
      </c>
      <c r="P12" s="11">
        <v>0</v>
      </c>
      <c r="Q12" s="11">
        <v>53600</v>
      </c>
      <c r="R12" s="11">
        <v>53600</v>
      </c>
      <c r="S12" s="11">
        <v>53600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48933.29</v>
      </c>
      <c r="Z12" s="11">
        <v>48933.29</v>
      </c>
      <c r="AA12" s="11">
        <v>0</v>
      </c>
      <c r="AB12" s="11">
        <v>48933.29</v>
      </c>
      <c r="AC12" s="11">
        <v>58720</v>
      </c>
      <c r="AD12" s="11">
        <v>48933.29</v>
      </c>
      <c r="AE12" s="16">
        <f t="shared" si="2"/>
        <v>1.0955223880597016</v>
      </c>
      <c r="AF12" s="11">
        <v>4666.71</v>
      </c>
      <c r="AG12" s="12">
        <v>0.91293451492537314</v>
      </c>
      <c r="AH12" s="11">
        <v>0</v>
      </c>
      <c r="AI12" s="12"/>
    </row>
    <row r="13" spans="1:36" ht="89.25" hidden="1" outlineLevel="3">
      <c r="A13" s="8" t="s">
        <v>18</v>
      </c>
      <c r="B13" s="9" t="s">
        <v>19</v>
      </c>
      <c r="C13" s="8" t="s">
        <v>18</v>
      </c>
      <c r="D13" s="8"/>
      <c r="E13" s="10"/>
      <c r="F13" s="8"/>
      <c r="G13" s="8"/>
      <c r="H13" s="8"/>
      <c r="I13" s="8"/>
      <c r="J13" s="8"/>
      <c r="K13" s="8"/>
      <c r="L13" s="8"/>
      <c r="M13" s="8"/>
      <c r="N13" s="11">
        <v>0</v>
      </c>
      <c r="O13" s="11">
        <v>53600</v>
      </c>
      <c r="P13" s="11">
        <v>0</v>
      </c>
      <c r="Q13" s="11">
        <v>53600</v>
      </c>
      <c r="R13" s="11">
        <v>53600</v>
      </c>
      <c r="S13" s="11">
        <v>53600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6">
        <f t="shared" si="2"/>
        <v>0</v>
      </c>
      <c r="AF13" s="11">
        <v>53600</v>
      </c>
      <c r="AG13" s="12">
        <v>0</v>
      </c>
      <c r="AH13" s="11">
        <v>0</v>
      </c>
      <c r="AI13" s="12"/>
    </row>
    <row r="14" spans="1:36" hidden="1" outlineLevel="3">
      <c r="A14" s="8" t="s">
        <v>20</v>
      </c>
      <c r="B14" s="9">
        <v>1.8210102010011001E+19</v>
      </c>
      <c r="C14" s="8" t="s">
        <v>20</v>
      </c>
      <c r="D14" s="8"/>
      <c r="E14" s="10"/>
      <c r="F14" s="8"/>
      <c r="G14" s="8"/>
      <c r="H14" s="8"/>
      <c r="I14" s="8"/>
      <c r="J14" s="8"/>
      <c r="K14" s="8"/>
      <c r="L14" s="8"/>
      <c r="M14" s="8"/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48917.279999999999</v>
      </c>
      <c r="Z14" s="11">
        <v>48917.279999999999</v>
      </c>
      <c r="AA14" s="11">
        <v>0</v>
      </c>
      <c r="AB14" s="11">
        <v>48917.279999999999</v>
      </c>
      <c r="AC14" s="11">
        <v>48917.279999999999</v>
      </c>
      <c r="AD14" s="11">
        <v>48917.279999999999</v>
      </c>
      <c r="AE14" s="16" t="e">
        <f t="shared" si="2"/>
        <v>#DIV/0!</v>
      </c>
      <c r="AF14" s="11">
        <v>-48917.279999999999</v>
      </c>
      <c r="AG14" s="12"/>
      <c r="AH14" s="11">
        <v>0</v>
      </c>
      <c r="AI14" s="12"/>
    </row>
    <row r="15" spans="1:36" ht="89.25" hidden="1" outlineLevel="3">
      <c r="A15" s="8" t="s">
        <v>21</v>
      </c>
      <c r="B15" s="9" t="s">
        <v>22</v>
      </c>
      <c r="C15" s="8" t="s">
        <v>21</v>
      </c>
      <c r="D15" s="8"/>
      <c r="E15" s="10"/>
      <c r="F15" s="8"/>
      <c r="G15" s="8"/>
      <c r="H15" s="8"/>
      <c r="I15" s="8"/>
      <c r="J15" s="8"/>
      <c r="K15" s="8"/>
      <c r="L15" s="8"/>
      <c r="M15" s="8"/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42.51</v>
      </c>
      <c r="Z15" s="11">
        <v>42.51</v>
      </c>
      <c r="AA15" s="11">
        <v>0</v>
      </c>
      <c r="AB15" s="11">
        <v>42.51</v>
      </c>
      <c r="AC15" s="11">
        <v>42.51</v>
      </c>
      <c r="AD15" s="11">
        <v>42.51</v>
      </c>
      <c r="AE15" s="16" t="e">
        <f t="shared" si="2"/>
        <v>#DIV/0!</v>
      </c>
      <c r="AF15" s="11">
        <v>-42.51</v>
      </c>
      <c r="AG15" s="12"/>
      <c r="AH15" s="11">
        <v>0</v>
      </c>
      <c r="AI15" s="12"/>
    </row>
    <row r="16" spans="1:36" hidden="1" outlineLevel="3">
      <c r="A16" s="8" t="s">
        <v>23</v>
      </c>
      <c r="B16" s="9">
        <v>1.8210102010013E+19</v>
      </c>
      <c r="C16" s="8" t="s">
        <v>23</v>
      </c>
      <c r="D16" s="8"/>
      <c r="E16" s="10"/>
      <c r="F16" s="8"/>
      <c r="G16" s="8"/>
      <c r="H16" s="8"/>
      <c r="I16" s="8"/>
      <c r="J16" s="8"/>
      <c r="K16" s="8"/>
      <c r="L16" s="8"/>
      <c r="M16" s="8"/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-26.5</v>
      </c>
      <c r="Z16" s="11">
        <v>-26.5</v>
      </c>
      <c r="AA16" s="11">
        <v>0</v>
      </c>
      <c r="AB16" s="11">
        <v>-26.5</v>
      </c>
      <c r="AC16" s="11">
        <v>-26.5</v>
      </c>
      <c r="AD16" s="11">
        <v>-26.5</v>
      </c>
      <c r="AE16" s="16" t="e">
        <f t="shared" si="2"/>
        <v>#DIV/0!</v>
      </c>
      <c r="AF16" s="11">
        <v>26.5</v>
      </c>
      <c r="AG16" s="12"/>
      <c r="AH16" s="11">
        <v>0</v>
      </c>
      <c r="AI16" s="12"/>
    </row>
    <row r="17" spans="1:35" ht="140.25" outlineLevel="2" collapsed="1">
      <c r="A17" s="8" t="s">
        <v>104</v>
      </c>
      <c r="B17" s="9" t="s">
        <v>105</v>
      </c>
      <c r="C17" s="8" t="s">
        <v>104</v>
      </c>
      <c r="D17" s="8"/>
      <c r="E17" s="10"/>
      <c r="F17" s="8"/>
      <c r="G17" s="8"/>
      <c r="H17" s="8"/>
      <c r="I17" s="8"/>
      <c r="J17" s="8"/>
      <c r="K17" s="8"/>
      <c r="L17" s="8"/>
      <c r="M17" s="8"/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6.03</v>
      </c>
      <c r="Z17" s="11">
        <v>6.03</v>
      </c>
      <c r="AA17" s="11">
        <v>0</v>
      </c>
      <c r="AB17" s="11">
        <v>6.03</v>
      </c>
      <c r="AC17" s="11">
        <v>6.03</v>
      </c>
      <c r="AD17" s="11">
        <v>6.03</v>
      </c>
      <c r="AE17" s="16"/>
      <c r="AF17" s="11">
        <v>-6.03</v>
      </c>
      <c r="AG17" s="12"/>
      <c r="AH17" s="11">
        <v>0</v>
      </c>
      <c r="AI17" s="12"/>
    </row>
    <row r="18" spans="1:35" hidden="1" outlineLevel="3">
      <c r="A18" s="8" t="s">
        <v>106</v>
      </c>
      <c r="B18" s="9">
        <v>1.8210102020011E+19</v>
      </c>
      <c r="C18" s="8" t="s">
        <v>106</v>
      </c>
      <c r="D18" s="8"/>
      <c r="E18" s="10"/>
      <c r="F18" s="8"/>
      <c r="G18" s="8"/>
      <c r="H18" s="8"/>
      <c r="I18" s="8"/>
      <c r="J18" s="8"/>
      <c r="K18" s="8"/>
      <c r="L18" s="8"/>
      <c r="M18" s="8"/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1.77</v>
      </c>
      <c r="Z18" s="11">
        <v>1.77</v>
      </c>
      <c r="AA18" s="11">
        <v>0</v>
      </c>
      <c r="AB18" s="11">
        <v>1.77</v>
      </c>
      <c r="AC18" s="11">
        <v>1.77</v>
      </c>
      <c r="AD18" s="11">
        <v>1.77</v>
      </c>
      <c r="AE18" s="16" t="e">
        <f t="shared" si="2"/>
        <v>#DIV/0!</v>
      </c>
      <c r="AF18" s="11">
        <v>-1.77</v>
      </c>
      <c r="AG18" s="12"/>
      <c r="AH18" s="11">
        <v>0</v>
      </c>
      <c r="AI18" s="12"/>
    </row>
    <row r="19" spans="1:35" hidden="1" outlineLevel="3">
      <c r="A19" s="8" t="s">
        <v>107</v>
      </c>
      <c r="B19" s="9">
        <v>1.82101020200121E+19</v>
      </c>
      <c r="C19" s="8" t="s">
        <v>107</v>
      </c>
      <c r="D19" s="8"/>
      <c r="E19" s="10"/>
      <c r="F19" s="8"/>
      <c r="G19" s="8"/>
      <c r="H19" s="8"/>
      <c r="I19" s="8"/>
      <c r="J19" s="8"/>
      <c r="K19" s="8"/>
      <c r="L19" s="8"/>
      <c r="M19" s="8"/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4.26</v>
      </c>
      <c r="Z19" s="11">
        <v>4.26</v>
      </c>
      <c r="AA19" s="11">
        <v>0</v>
      </c>
      <c r="AB19" s="11">
        <v>4.26</v>
      </c>
      <c r="AC19" s="11">
        <v>4.26</v>
      </c>
      <c r="AD19" s="11">
        <v>4.26</v>
      </c>
      <c r="AE19" s="16" t="e">
        <f t="shared" si="2"/>
        <v>#DIV/0!</v>
      </c>
      <c r="AF19" s="11">
        <v>-4.26</v>
      </c>
      <c r="AG19" s="12"/>
      <c r="AH19" s="11">
        <v>0</v>
      </c>
      <c r="AI19" s="12"/>
    </row>
    <row r="20" spans="1:35" ht="51" outlineLevel="2" collapsed="1">
      <c r="A20" s="8" t="s">
        <v>24</v>
      </c>
      <c r="B20" s="9" t="s">
        <v>25</v>
      </c>
      <c r="C20" s="8" t="s">
        <v>24</v>
      </c>
      <c r="D20" s="8"/>
      <c r="E20" s="10"/>
      <c r="F20" s="8"/>
      <c r="G20" s="8"/>
      <c r="H20" s="8"/>
      <c r="I20" s="8"/>
      <c r="J20" s="8"/>
      <c r="K20" s="8"/>
      <c r="L20" s="8"/>
      <c r="M20" s="8"/>
      <c r="N20" s="11">
        <v>0</v>
      </c>
      <c r="O20" s="11">
        <v>1300</v>
      </c>
      <c r="P20" s="11">
        <v>0</v>
      </c>
      <c r="Q20" s="11">
        <v>1300</v>
      </c>
      <c r="R20" s="11">
        <v>1300</v>
      </c>
      <c r="S20" s="11">
        <v>1300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1002.97</v>
      </c>
      <c r="Z20" s="11">
        <v>1002.97</v>
      </c>
      <c r="AA20" s="11">
        <v>0</v>
      </c>
      <c r="AB20" s="11">
        <v>1002.97</v>
      </c>
      <c r="AC20" s="11">
        <v>1300</v>
      </c>
      <c r="AD20" s="11">
        <v>1002.97</v>
      </c>
      <c r="AE20" s="16">
        <f t="shared" si="2"/>
        <v>1</v>
      </c>
      <c r="AF20" s="11">
        <v>297.02999999999997</v>
      </c>
      <c r="AG20" s="12">
        <v>0.7715153846153846</v>
      </c>
      <c r="AH20" s="11">
        <v>0</v>
      </c>
      <c r="AI20" s="12"/>
    </row>
    <row r="21" spans="1:35" ht="51" hidden="1" outlineLevel="3">
      <c r="A21" s="8" t="s">
        <v>26</v>
      </c>
      <c r="B21" s="9" t="s">
        <v>27</v>
      </c>
      <c r="C21" s="8" t="s">
        <v>26</v>
      </c>
      <c r="D21" s="8"/>
      <c r="E21" s="10"/>
      <c r="F21" s="8"/>
      <c r="G21" s="8"/>
      <c r="H21" s="8"/>
      <c r="I21" s="8"/>
      <c r="J21" s="8"/>
      <c r="K21" s="8"/>
      <c r="L21" s="8"/>
      <c r="M21" s="8"/>
      <c r="N21" s="11">
        <v>0</v>
      </c>
      <c r="O21" s="11">
        <v>1300</v>
      </c>
      <c r="P21" s="11">
        <v>0</v>
      </c>
      <c r="Q21" s="11">
        <v>1300</v>
      </c>
      <c r="R21" s="11">
        <v>1300</v>
      </c>
      <c r="S21" s="11">
        <v>1300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6">
        <f t="shared" si="2"/>
        <v>0</v>
      </c>
      <c r="AF21" s="11">
        <v>1300</v>
      </c>
      <c r="AG21" s="12">
        <v>0</v>
      </c>
      <c r="AH21" s="11">
        <v>0</v>
      </c>
      <c r="AI21" s="12"/>
    </row>
    <row r="22" spans="1:35" hidden="1" outlineLevel="3">
      <c r="A22" s="8" t="s">
        <v>28</v>
      </c>
      <c r="B22" s="9">
        <v>1.8210102030011001E+19</v>
      </c>
      <c r="C22" s="8" t="s">
        <v>28</v>
      </c>
      <c r="D22" s="8"/>
      <c r="E22" s="10"/>
      <c r="F22" s="8"/>
      <c r="G22" s="8"/>
      <c r="H22" s="8"/>
      <c r="I22" s="8"/>
      <c r="J22" s="8"/>
      <c r="K22" s="8"/>
      <c r="L22" s="8"/>
      <c r="M22" s="8"/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997.4</v>
      </c>
      <c r="Z22" s="11">
        <v>997.4</v>
      </c>
      <c r="AA22" s="11">
        <v>0</v>
      </c>
      <c r="AB22" s="11">
        <v>997.4</v>
      </c>
      <c r="AC22" s="11">
        <v>997.4</v>
      </c>
      <c r="AD22" s="11">
        <v>997.4</v>
      </c>
      <c r="AE22" s="16" t="e">
        <f t="shared" si="2"/>
        <v>#DIV/0!</v>
      </c>
      <c r="AF22" s="11">
        <v>-997.4</v>
      </c>
      <c r="AG22" s="12"/>
      <c r="AH22" s="11">
        <v>0</v>
      </c>
      <c r="AI22" s="12"/>
    </row>
    <row r="23" spans="1:35" ht="51" hidden="1" outlineLevel="3">
      <c r="A23" s="8" t="s">
        <v>29</v>
      </c>
      <c r="B23" s="9" t="s">
        <v>27</v>
      </c>
      <c r="C23" s="8" t="s">
        <v>29</v>
      </c>
      <c r="D23" s="8"/>
      <c r="E23" s="10"/>
      <c r="F23" s="8"/>
      <c r="G23" s="8"/>
      <c r="H23" s="8"/>
      <c r="I23" s="8"/>
      <c r="J23" s="8"/>
      <c r="K23" s="8"/>
      <c r="L23" s="8"/>
      <c r="M23" s="8"/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-0.93</v>
      </c>
      <c r="Z23" s="11">
        <v>-0.93</v>
      </c>
      <c r="AA23" s="11">
        <v>0</v>
      </c>
      <c r="AB23" s="11">
        <v>-0.93</v>
      </c>
      <c r="AC23" s="11">
        <v>-0.93</v>
      </c>
      <c r="AD23" s="11">
        <v>-0.93</v>
      </c>
      <c r="AE23" s="16" t="e">
        <f t="shared" si="2"/>
        <v>#DIV/0!</v>
      </c>
      <c r="AF23" s="11">
        <v>0.93</v>
      </c>
      <c r="AG23" s="12"/>
      <c r="AH23" s="11">
        <v>0</v>
      </c>
      <c r="AI23" s="12"/>
    </row>
    <row r="24" spans="1:35" hidden="1" outlineLevel="3">
      <c r="A24" s="8" t="s">
        <v>103</v>
      </c>
      <c r="B24" s="9">
        <v>1.8210102030013E+19</v>
      </c>
      <c r="C24" s="8" t="s">
        <v>103</v>
      </c>
      <c r="D24" s="8"/>
      <c r="E24" s="10"/>
      <c r="F24" s="8"/>
      <c r="G24" s="8"/>
      <c r="H24" s="8"/>
      <c r="I24" s="8"/>
      <c r="J24" s="8"/>
      <c r="K24" s="8"/>
      <c r="L24" s="8"/>
      <c r="M24" s="8"/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6.5</v>
      </c>
      <c r="Z24" s="11">
        <v>6.5</v>
      </c>
      <c r="AA24" s="11">
        <v>0</v>
      </c>
      <c r="AB24" s="11">
        <v>6.5</v>
      </c>
      <c r="AC24" s="11">
        <v>6.5</v>
      </c>
      <c r="AD24" s="11">
        <v>6.5</v>
      </c>
      <c r="AE24" s="16" t="e">
        <f t="shared" si="2"/>
        <v>#DIV/0!</v>
      </c>
      <c r="AF24" s="11">
        <v>-6.5</v>
      </c>
      <c r="AG24" s="12"/>
      <c r="AH24" s="11">
        <v>0</v>
      </c>
      <c r="AI24" s="12"/>
    </row>
    <row r="25" spans="1:35" outlineLevel="1" collapsed="1">
      <c r="A25" s="8" t="s">
        <v>108</v>
      </c>
      <c r="B25" s="9" t="s">
        <v>109</v>
      </c>
      <c r="C25" s="8" t="s">
        <v>108</v>
      </c>
      <c r="D25" s="8"/>
      <c r="E25" s="10"/>
      <c r="F25" s="8"/>
      <c r="G25" s="8"/>
      <c r="H25" s="8"/>
      <c r="I25" s="8"/>
      <c r="J25" s="8"/>
      <c r="K25" s="8"/>
      <c r="L25" s="8"/>
      <c r="M25" s="8"/>
      <c r="N25" s="11">
        <v>0</v>
      </c>
      <c r="O25" s="11">
        <v>0</v>
      </c>
      <c r="P25" s="11">
        <v>0</v>
      </c>
      <c r="Q25" s="11">
        <f>Q26</f>
        <v>0</v>
      </c>
      <c r="R25" s="11">
        <f t="shared" ref="R25:AC25" si="3">R26</f>
        <v>0</v>
      </c>
      <c r="S25" s="11">
        <f t="shared" si="3"/>
        <v>0</v>
      </c>
      <c r="T25" s="11">
        <f t="shared" si="3"/>
        <v>0</v>
      </c>
      <c r="U25" s="11">
        <f t="shared" si="3"/>
        <v>0</v>
      </c>
      <c r="V25" s="11">
        <f t="shared" si="3"/>
        <v>0</v>
      </c>
      <c r="W25" s="11">
        <f t="shared" si="3"/>
        <v>0</v>
      </c>
      <c r="X25" s="11">
        <f t="shared" si="3"/>
        <v>0</v>
      </c>
      <c r="Y25" s="11">
        <f t="shared" si="3"/>
        <v>1045.2</v>
      </c>
      <c r="Z25" s="11">
        <f t="shared" si="3"/>
        <v>1045.2</v>
      </c>
      <c r="AA25" s="11">
        <f t="shared" si="3"/>
        <v>0</v>
      </c>
      <c r="AB25" s="11">
        <f t="shared" si="3"/>
        <v>1045.2</v>
      </c>
      <c r="AC25" s="11">
        <f t="shared" si="3"/>
        <v>1045.2</v>
      </c>
      <c r="AD25" s="11">
        <v>1045.2</v>
      </c>
      <c r="AE25" s="16"/>
      <c r="AF25" s="11">
        <v>-1045.2</v>
      </c>
      <c r="AG25" s="12"/>
      <c r="AH25" s="11">
        <v>0</v>
      </c>
      <c r="AI25" s="12"/>
    </row>
    <row r="26" spans="1:35" outlineLevel="2">
      <c r="A26" s="8" t="s">
        <v>110</v>
      </c>
      <c r="B26" s="9" t="s">
        <v>111</v>
      </c>
      <c r="C26" s="8" t="s">
        <v>110</v>
      </c>
      <c r="D26" s="8"/>
      <c r="E26" s="10"/>
      <c r="F26" s="8"/>
      <c r="G26" s="8"/>
      <c r="H26" s="8"/>
      <c r="I26" s="8"/>
      <c r="J26" s="8"/>
      <c r="K26" s="8"/>
      <c r="L26" s="8"/>
      <c r="M26" s="8"/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1045.2</v>
      </c>
      <c r="Z26" s="11">
        <v>1045.2</v>
      </c>
      <c r="AA26" s="11">
        <v>0</v>
      </c>
      <c r="AB26" s="11">
        <v>1045.2</v>
      </c>
      <c r="AC26" s="11">
        <v>1045.2</v>
      </c>
      <c r="AD26" s="11">
        <v>1045.2</v>
      </c>
      <c r="AE26" s="16"/>
      <c r="AF26" s="11">
        <v>-1045.2</v>
      </c>
      <c r="AG26" s="12"/>
      <c r="AH26" s="11">
        <v>0</v>
      </c>
      <c r="AI26" s="12"/>
    </row>
    <row r="27" spans="1:35" hidden="1" outlineLevel="3">
      <c r="A27" s="8" t="s">
        <v>112</v>
      </c>
      <c r="B27" s="9">
        <v>1.8210503010011001E+19</v>
      </c>
      <c r="C27" s="8" t="s">
        <v>112</v>
      </c>
      <c r="D27" s="8"/>
      <c r="E27" s="10"/>
      <c r="F27" s="8"/>
      <c r="G27" s="8"/>
      <c r="H27" s="8"/>
      <c r="I27" s="8"/>
      <c r="J27" s="8"/>
      <c r="K27" s="8"/>
      <c r="L27" s="8"/>
      <c r="M27" s="8"/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1045.2</v>
      </c>
      <c r="Z27" s="11">
        <v>1045.2</v>
      </c>
      <c r="AA27" s="11">
        <v>0</v>
      </c>
      <c r="AB27" s="11">
        <v>1045.2</v>
      </c>
      <c r="AC27" s="11">
        <v>1045.2</v>
      </c>
      <c r="AD27" s="11">
        <v>1045.2</v>
      </c>
      <c r="AE27" s="16" t="e">
        <f t="shared" si="2"/>
        <v>#DIV/0!</v>
      </c>
      <c r="AF27" s="11">
        <v>-1045.2</v>
      </c>
      <c r="AG27" s="12"/>
      <c r="AH27" s="11">
        <v>0</v>
      </c>
      <c r="AI27" s="12"/>
    </row>
    <row r="28" spans="1:35" outlineLevel="1" collapsed="1">
      <c r="A28" s="8" t="s">
        <v>30</v>
      </c>
      <c r="B28" s="9" t="s">
        <v>31</v>
      </c>
      <c r="C28" s="8" t="s">
        <v>30</v>
      </c>
      <c r="D28" s="8"/>
      <c r="E28" s="10"/>
      <c r="F28" s="8"/>
      <c r="G28" s="8"/>
      <c r="H28" s="8"/>
      <c r="I28" s="8"/>
      <c r="J28" s="8"/>
      <c r="K28" s="8"/>
      <c r="L28" s="8"/>
      <c r="M28" s="8"/>
      <c r="N28" s="11">
        <v>0</v>
      </c>
      <c r="O28" s="11">
        <v>1445000</v>
      </c>
      <c r="P28" s="11">
        <v>0</v>
      </c>
      <c r="Q28" s="11">
        <f>Q29+Q33+Q37</f>
        <v>1445000</v>
      </c>
      <c r="R28" s="11">
        <f t="shared" ref="R28:AC28" si="4">R29+R33+R37</f>
        <v>1445000</v>
      </c>
      <c r="S28" s="11">
        <f t="shared" si="4"/>
        <v>1445000</v>
      </c>
      <c r="T28" s="11">
        <f t="shared" si="4"/>
        <v>0</v>
      </c>
      <c r="U28" s="11">
        <f t="shared" si="4"/>
        <v>0</v>
      </c>
      <c r="V28" s="11">
        <f t="shared" si="4"/>
        <v>0</v>
      </c>
      <c r="W28" s="11">
        <f t="shared" si="4"/>
        <v>0</v>
      </c>
      <c r="X28" s="11">
        <f t="shared" si="4"/>
        <v>0</v>
      </c>
      <c r="Y28" s="11">
        <f t="shared" si="4"/>
        <v>1083533.99</v>
      </c>
      <c r="Z28" s="11">
        <f t="shared" si="4"/>
        <v>1083533.99</v>
      </c>
      <c r="AA28" s="11">
        <f t="shared" si="4"/>
        <v>0</v>
      </c>
      <c r="AB28" s="11">
        <f t="shared" si="4"/>
        <v>1083533.99</v>
      </c>
      <c r="AC28" s="11">
        <f t="shared" si="4"/>
        <v>1695000</v>
      </c>
      <c r="AD28" s="11">
        <v>1083533.99</v>
      </c>
      <c r="AE28" s="16">
        <f t="shared" si="2"/>
        <v>1.1730103806228374</v>
      </c>
      <c r="AF28" s="11">
        <v>361466.01</v>
      </c>
      <c r="AG28" s="12">
        <v>0.74985051211072662</v>
      </c>
      <c r="AH28" s="11">
        <v>0</v>
      </c>
      <c r="AI28" s="12"/>
    </row>
    <row r="29" spans="1:35" ht="51" outlineLevel="2">
      <c r="A29" s="8" t="s">
        <v>32</v>
      </c>
      <c r="B29" s="9" t="s">
        <v>33</v>
      </c>
      <c r="C29" s="8" t="s">
        <v>32</v>
      </c>
      <c r="D29" s="8"/>
      <c r="E29" s="10"/>
      <c r="F29" s="8"/>
      <c r="G29" s="8"/>
      <c r="H29" s="8"/>
      <c r="I29" s="8"/>
      <c r="J29" s="8"/>
      <c r="K29" s="8"/>
      <c r="L29" s="8"/>
      <c r="M29" s="8"/>
      <c r="N29" s="11">
        <v>0</v>
      </c>
      <c r="O29" s="11">
        <v>385000</v>
      </c>
      <c r="P29" s="11">
        <v>0</v>
      </c>
      <c r="Q29" s="11">
        <v>385000</v>
      </c>
      <c r="R29" s="11">
        <v>385000</v>
      </c>
      <c r="S29" s="11">
        <v>385000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143263.45000000001</v>
      </c>
      <c r="Z29" s="11">
        <v>143263.45000000001</v>
      </c>
      <c r="AA29" s="11">
        <v>0</v>
      </c>
      <c r="AB29" s="11">
        <v>143263.45000000001</v>
      </c>
      <c r="AC29" s="11">
        <v>385000</v>
      </c>
      <c r="AD29" s="11">
        <v>143263.45000000001</v>
      </c>
      <c r="AE29" s="16">
        <f t="shared" si="2"/>
        <v>1</v>
      </c>
      <c r="AF29" s="11">
        <v>241736.55</v>
      </c>
      <c r="AG29" s="12">
        <v>0.37211285714285713</v>
      </c>
      <c r="AH29" s="11">
        <v>0</v>
      </c>
      <c r="AI29" s="12"/>
    </row>
    <row r="30" spans="1:35" ht="51" hidden="1" outlineLevel="3">
      <c r="A30" s="8" t="s">
        <v>34</v>
      </c>
      <c r="B30" s="9" t="s">
        <v>35</v>
      </c>
      <c r="C30" s="8" t="s">
        <v>34</v>
      </c>
      <c r="D30" s="8"/>
      <c r="E30" s="10"/>
      <c r="F30" s="8"/>
      <c r="G30" s="8"/>
      <c r="H30" s="8"/>
      <c r="I30" s="8"/>
      <c r="J30" s="8"/>
      <c r="K30" s="8"/>
      <c r="L30" s="8"/>
      <c r="M30" s="8"/>
      <c r="N30" s="11">
        <v>0</v>
      </c>
      <c r="O30" s="11">
        <v>385000</v>
      </c>
      <c r="P30" s="11">
        <v>0</v>
      </c>
      <c r="Q30" s="11">
        <v>385000</v>
      </c>
      <c r="R30" s="11">
        <v>385000</v>
      </c>
      <c r="S30" s="11">
        <v>385000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6">
        <f t="shared" si="2"/>
        <v>0</v>
      </c>
      <c r="AF30" s="11">
        <v>385000</v>
      </c>
      <c r="AG30" s="12">
        <v>0</v>
      </c>
      <c r="AH30" s="11">
        <v>0</v>
      </c>
      <c r="AI30" s="12"/>
    </row>
    <row r="31" spans="1:35" hidden="1" outlineLevel="3">
      <c r="A31" s="8" t="s">
        <v>36</v>
      </c>
      <c r="B31" s="9">
        <v>1.8210601030101E+19</v>
      </c>
      <c r="C31" s="8" t="s">
        <v>36</v>
      </c>
      <c r="D31" s="8"/>
      <c r="E31" s="10"/>
      <c r="F31" s="8"/>
      <c r="G31" s="8"/>
      <c r="H31" s="8"/>
      <c r="I31" s="8"/>
      <c r="J31" s="8"/>
      <c r="K31" s="8"/>
      <c r="L31" s="8"/>
      <c r="M31" s="8"/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140296.78</v>
      </c>
      <c r="Z31" s="11">
        <v>140296.78</v>
      </c>
      <c r="AA31" s="11">
        <v>0</v>
      </c>
      <c r="AB31" s="11">
        <v>140296.78</v>
      </c>
      <c r="AC31" s="11">
        <v>140296.78</v>
      </c>
      <c r="AD31" s="11">
        <v>140296.78</v>
      </c>
      <c r="AE31" s="16" t="e">
        <f t="shared" si="2"/>
        <v>#DIV/0!</v>
      </c>
      <c r="AF31" s="11">
        <v>-140296.78</v>
      </c>
      <c r="AG31" s="12"/>
      <c r="AH31" s="11">
        <v>0</v>
      </c>
      <c r="AI31" s="12"/>
    </row>
    <row r="32" spans="1:35" hidden="1" outlineLevel="3">
      <c r="A32" s="8" t="s">
        <v>37</v>
      </c>
      <c r="B32" s="9">
        <v>1.82106010301021E+19</v>
      </c>
      <c r="C32" s="8" t="s">
        <v>37</v>
      </c>
      <c r="D32" s="8"/>
      <c r="E32" s="10"/>
      <c r="F32" s="8"/>
      <c r="G32" s="8"/>
      <c r="H32" s="8"/>
      <c r="I32" s="8"/>
      <c r="J32" s="8"/>
      <c r="K32" s="8"/>
      <c r="L32" s="8"/>
      <c r="M32" s="8"/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2966.67</v>
      </c>
      <c r="Z32" s="11">
        <v>2966.67</v>
      </c>
      <c r="AA32" s="11">
        <v>0</v>
      </c>
      <c r="AB32" s="11">
        <v>2966.67</v>
      </c>
      <c r="AC32" s="11">
        <v>2966.67</v>
      </c>
      <c r="AD32" s="11">
        <v>2966.67</v>
      </c>
      <c r="AE32" s="16" t="e">
        <f t="shared" si="2"/>
        <v>#DIV/0!</v>
      </c>
      <c r="AF32" s="11">
        <v>-2966.67</v>
      </c>
      <c r="AG32" s="12"/>
      <c r="AH32" s="11">
        <v>0</v>
      </c>
      <c r="AI32" s="12"/>
    </row>
    <row r="33" spans="1:35" ht="51" outlineLevel="2" collapsed="1">
      <c r="A33" s="8" t="s">
        <v>38</v>
      </c>
      <c r="B33" s="9" t="s">
        <v>39</v>
      </c>
      <c r="C33" s="8" t="s">
        <v>38</v>
      </c>
      <c r="D33" s="8"/>
      <c r="E33" s="10"/>
      <c r="F33" s="8"/>
      <c r="G33" s="8"/>
      <c r="H33" s="8"/>
      <c r="I33" s="8"/>
      <c r="J33" s="8"/>
      <c r="K33" s="8"/>
      <c r="L33" s="8"/>
      <c r="M33" s="8"/>
      <c r="N33" s="11">
        <v>0</v>
      </c>
      <c r="O33" s="11">
        <v>450000</v>
      </c>
      <c r="P33" s="11">
        <v>0</v>
      </c>
      <c r="Q33" s="11">
        <v>450000</v>
      </c>
      <c r="R33" s="11">
        <v>450000</v>
      </c>
      <c r="S33" s="11">
        <v>450000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653903.56999999995</v>
      </c>
      <c r="Z33" s="11">
        <v>653903.56999999995</v>
      </c>
      <c r="AA33" s="11">
        <v>0</v>
      </c>
      <c r="AB33" s="11">
        <v>653903.56999999995</v>
      </c>
      <c r="AC33" s="11">
        <v>700000</v>
      </c>
      <c r="AD33" s="11">
        <v>653903.56999999995</v>
      </c>
      <c r="AE33" s="16">
        <f t="shared" si="2"/>
        <v>1.5555555555555556</v>
      </c>
      <c r="AF33" s="11">
        <v>-203903.57</v>
      </c>
      <c r="AG33" s="12">
        <v>1.4531190444444444</v>
      </c>
      <c r="AH33" s="11">
        <v>0</v>
      </c>
      <c r="AI33" s="12"/>
    </row>
    <row r="34" spans="1:35" ht="51" hidden="1" outlineLevel="3">
      <c r="A34" s="8" t="s">
        <v>40</v>
      </c>
      <c r="B34" s="9" t="s">
        <v>41</v>
      </c>
      <c r="C34" s="8" t="s">
        <v>40</v>
      </c>
      <c r="D34" s="8"/>
      <c r="E34" s="10"/>
      <c r="F34" s="8"/>
      <c r="G34" s="8"/>
      <c r="H34" s="8"/>
      <c r="I34" s="8"/>
      <c r="J34" s="8"/>
      <c r="K34" s="8"/>
      <c r="L34" s="8"/>
      <c r="M34" s="8"/>
      <c r="N34" s="11">
        <v>0</v>
      </c>
      <c r="O34" s="11">
        <v>450000</v>
      </c>
      <c r="P34" s="11">
        <v>0</v>
      </c>
      <c r="Q34" s="11">
        <v>450000</v>
      </c>
      <c r="R34" s="11">
        <v>450000</v>
      </c>
      <c r="S34" s="11">
        <v>450000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6">
        <f t="shared" si="2"/>
        <v>0</v>
      </c>
      <c r="AF34" s="11">
        <v>450000</v>
      </c>
      <c r="AG34" s="12">
        <v>0</v>
      </c>
      <c r="AH34" s="11">
        <v>0</v>
      </c>
      <c r="AI34" s="12"/>
    </row>
    <row r="35" spans="1:35" hidden="1" outlineLevel="3">
      <c r="A35" s="8" t="s">
        <v>42</v>
      </c>
      <c r="B35" s="9">
        <v>1.8210606033101001E+19</v>
      </c>
      <c r="C35" s="8" t="s">
        <v>42</v>
      </c>
      <c r="D35" s="8"/>
      <c r="E35" s="10"/>
      <c r="F35" s="8"/>
      <c r="G35" s="8"/>
      <c r="H35" s="8"/>
      <c r="I35" s="8"/>
      <c r="J35" s="8"/>
      <c r="K35" s="8"/>
      <c r="L35" s="8"/>
      <c r="M35" s="8"/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635249</v>
      </c>
      <c r="Z35" s="11">
        <v>635249</v>
      </c>
      <c r="AA35" s="11">
        <v>0</v>
      </c>
      <c r="AB35" s="11">
        <v>635249</v>
      </c>
      <c r="AC35" s="11">
        <v>635249</v>
      </c>
      <c r="AD35" s="11">
        <v>635249</v>
      </c>
      <c r="AE35" s="16" t="e">
        <f t="shared" si="2"/>
        <v>#DIV/0!</v>
      </c>
      <c r="AF35" s="11">
        <v>-635249</v>
      </c>
      <c r="AG35" s="12"/>
      <c r="AH35" s="11">
        <v>0</v>
      </c>
      <c r="AI35" s="12"/>
    </row>
    <row r="36" spans="1:35" hidden="1" outlineLevel="3">
      <c r="A36" s="8" t="s">
        <v>43</v>
      </c>
      <c r="B36" s="9">
        <v>1.82106060331021E+19</v>
      </c>
      <c r="C36" s="8" t="s">
        <v>43</v>
      </c>
      <c r="D36" s="8"/>
      <c r="E36" s="10"/>
      <c r="F36" s="8"/>
      <c r="G36" s="8"/>
      <c r="H36" s="8"/>
      <c r="I36" s="8"/>
      <c r="J36" s="8"/>
      <c r="K36" s="8"/>
      <c r="L36" s="8"/>
      <c r="M36" s="8"/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18654.57</v>
      </c>
      <c r="Z36" s="11">
        <v>18654.57</v>
      </c>
      <c r="AA36" s="11">
        <v>0</v>
      </c>
      <c r="AB36" s="11">
        <v>18654.57</v>
      </c>
      <c r="AC36" s="11">
        <v>18654.57</v>
      </c>
      <c r="AD36" s="11">
        <v>18654.57</v>
      </c>
      <c r="AE36" s="16" t="e">
        <f t="shared" si="2"/>
        <v>#DIV/0!</v>
      </c>
      <c r="AF36" s="11">
        <v>-18654.57</v>
      </c>
      <c r="AG36" s="12"/>
      <c r="AH36" s="11">
        <v>0</v>
      </c>
      <c r="AI36" s="12"/>
    </row>
    <row r="37" spans="1:35" ht="51" outlineLevel="2" collapsed="1">
      <c r="A37" s="8" t="s">
        <v>44</v>
      </c>
      <c r="B37" s="9" t="s">
        <v>45</v>
      </c>
      <c r="C37" s="8" t="s">
        <v>44</v>
      </c>
      <c r="D37" s="8"/>
      <c r="E37" s="10"/>
      <c r="F37" s="8"/>
      <c r="G37" s="8"/>
      <c r="H37" s="8"/>
      <c r="I37" s="8"/>
      <c r="J37" s="8"/>
      <c r="K37" s="8"/>
      <c r="L37" s="8"/>
      <c r="M37" s="8"/>
      <c r="N37" s="11">
        <v>0</v>
      </c>
      <c r="O37" s="11">
        <v>610000</v>
      </c>
      <c r="P37" s="11">
        <v>0</v>
      </c>
      <c r="Q37" s="11">
        <v>610000</v>
      </c>
      <c r="R37" s="11">
        <v>610000</v>
      </c>
      <c r="S37" s="11">
        <v>610000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286366.96999999997</v>
      </c>
      <c r="Z37" s="11">
        <v>286366.96999999997</v>
      </c>
      <c r="AA37" s="11">
        <v>0</v>
      </c>
      <c r="AB37" s="11">
        <v>286366.96999999997</v>
      </c>
      <c r="AC37" s="11">
        <v>610000</v>
      </c>
      <c r="AD37" s="11">
        <v>286366.96999999997</v>
      </c>
      <c r="AE37" s="16">
        <f t="shared" si="2"/>
        <v>1</v>
      </c>
      <c r="AF37" s="11">
        <v>323633.03000000003</v>
      </c>
      <c r="AG37" s="12">
        <v>0.46945404918032785</v>
      </c>
      <c r="AH37" s="11">
        <v>0</v>
      </c>
      <c r="AI37" s="12"/>
    </row>
    <row r="38" spans="1:35" ht="51" hidden="1" outlineLevel="3">
      <c r="A38" s="8" t="s">
        <v>46</v>
      </c>
      <c r="B38" s="9" t="s">
        <v>47</v>
      </c>
      <c r="C38" s="8" t="s">
        <v>46</v>
      </c>
      <c r="D38" s="8"/>
      <c r="E38" s="10"/>
      <c r="F38" s="8"/>
      <c r="G38" s="8"/>
      <c r="H38" s="8"/>
      <c r="I38" s="8"/>
      <c r="J38" s="8"/>
      <c r="K38" s="8"/>
      <c r="L38" s="8"/>
      <c r="M38" s="8"/>
      <c r="N38" s="11">
        <v>0</v>
      </c>
      <c r="O38" s="11">
        <v>610000</v>
      </c>
      <c r="P38" s="11">
        <v>0</v>
      </c>
      <c r="Q38" s="11">
        <v>610000</v>
      </c>
      <c r="R38" s="11">
        <v>610000</v>
      </c>
      <c r="S38" s="11">
        <v>610000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6">
        <f t="shared" si="2"/>
        <v>0</v>
      </c>
      <c r="AF38" s="11">
        <v>610000</v>
      </c>
      <c r="AG38" s="12">
        <v>0</v>
      </c>
      <c r="AH38" s="11">
        <v>0</v>
      </c>
      <c r="AI38" s="12"/>
    </row>
    <row r="39" spans="1:35" hidden="1" outlineLevel="3">
      <c r="A39" s="8" t="s">
        <v>48</v>
      </c>
      <c r="B39" s="9">
        <v>1.8210606043101E+19</v>
      </c>
      <c r="C39" s="8" t="s">
        <v>48</v>
      </c>
      <c r="D39" s="8"/>
      <c r="E39" s="10"/>
      <c r="F39" s="8"/>
      <c r="G39" s="8"/>
      <c r="H39" s="8"/>
      <c r="I39" s="8"/>
      <c r="J39" s="8"/>
      <c r="K39" s="8"/>
      <c r="L39" s="8"/>
      <c r="M39" s="8"/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279293.03000000003</v>
      </c>
      <c r="Z39" s="11">
        <v>279293.03000000003</v>
      </c>
      <c r="AA39" s="11">
        <v>0</v>
      </c>
      <c r="AB39" s="11">
        <v>279293.03000000003</v>
      </c>
      <c r="AC39" s="11">
        <v>279293.03000000003</v>
      </c>
      <c r="AD39" s="11">
        <v>279293.03000000003</v>
      </c>
      <c r="AE39" s="16" t="e">
        <f t="shared" si="2"/>
        <v>#DIV/0!</v>
      </c>
      <c r="AF39" s="11">
        <v>-279293.03000000003</v>
      </c>
      <c r="AG39" s="12"/>
      <c r="AH39" s="11">
        <v>0</v>
      </c>
      <c r="AI39" s="12"/>
    </row>
    <row r="40" spans="1:35" hidden="1" outlineLevel="3">
      <c r="A40" s="8" t="s">
        <v>49</v>
      </c>
      <c r="B40" s="9">
        <v>1.8210606043102099E+19</v>
      </c>
      <c r="C40" s="8" t="s">
        <v>49</v>
      </c>
      <c r="D40" s="8"/>
      <c r="E40" s="10"/>
      <c r="F40" s="8"/>
      <c r="G40" s="8"/>
      <c r="H40" s="8"/>
      <c r="I40" s="8"/>
      <c r="J40" s="8"/>
      <c r="K40" s="8"/>
      <c r="L40" s="8"/>
      <c r="M40" s="8"/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7073.94</v>
      </c>
      <c r="Z40" s="11">
        <v>7073.94</v>
      </c>
      <c r="AA40" s="11">
        <v>0</v>
      </c>
      <c r="AB40" s="11">
        <v>7073.94</v>
      </c>
      <c r="AC40" s="11">
        <v>7073.94</v>
      </c>
      <c r="AD40" s="11">
        <v>7073.94</v>
      </c>
      <c r="AE40" s="16" t="e">
        <f t="shared" si="2"/>
        <v>#DIV/0!</v>
      </c>
      <c r="AF40" s="11">
        <v>-7073.94</v>
      </c>
      <c r="AG40" s="12"/>
      <c r="AH40" s="11">
        <v>0</v>
      </c>
      <c r="AI40" s="12"/>
    </row>
    <row r="41" spans="1:35" ht="51" outlineLevel="1" collapsed="1">
      <c r="A41" s="8" t="s">
        <v>50</v>
      </c>
      <c r="B41" s="9" t="s">
        <v>51</v>
      </c>
      <c r="C41" s="8" t="s">
        <v>50</v>
      </c>
      <c r="D41" s="8"/>
      <c r="E41" s="10"/>
      <c r="F41" s="8"/>
      <c r="G41" s="8"/>
      <c r="H41" s="8"/>
      <c r="I41" s="8"/>
      <c r="J41" s="8"/>
      <c r="K41" s="8"/>
      <c r="L41" s="8"/>
      <c r="M41" s="8"/>
      <c r="N41" s="11">
        <v>0</v>
      </c>
      <c r="O41" s="11">
        <v>20000</v>
      </c>
      <c r="P41" s="11">
        <v>0</v>
      </c>
      <c r="Q41" s="11">
        <f>Q42</f>
        <v>20000</v>
      </c>
      <c r="R41" s="11">
        <f t="shared" ref="R41:AC41" si="5">R42</f>
        <v>20000</v>
      </c>
      <c r="S41" s="11">
        <f t="shared" si="5"/>
        <v>20000</v>
      </c>
      <c r="T41" s="11">
        <f t="shared" si="5"/>
        <v>0</v>
      </c>
      <c r="U41" s="11">
        <f t="shared" si="5"/>
        <v>0</v>
      </c>
      <c r="V41" s="11">
        <f t="shared" si="5"/>
        <v>0</v>
      </c>
      <c r="W41" s="11">
        <f t="shared" si="5"/>
        <v>0</v>
      </c>
      <c r="X41" s="11">
        <f t="shared" si="5"/>
        <v>0</v>
      </c>
      <c r="Y41" s="11">
        <f t="shared" si="5"/>
        <v>13687.77</v>
      </c>
      <c r="Z41" s="11">
        <f t="shared" si="5"/>
        <v>13687.77</v>
      </c>
      <c r="AA41" s="11">
        <f t="shared" si="5"/>
        <v>0</v>
      </c>
      <c r="AB41" s="11">
        <f t="shared" si="5"/>
        <v>13687.77</v>
      </c>
      <c r="AC41" s="11">
        <f t="shared" si="5"/>
        <v>15000</v>
      </c>
      <c r="AD41" s="11">
        <v>13687.77</v>
      </c>
      <c r="AE41" s="16">
        <f t="shared" si="2"/>
        <v>0.75</v>
      </c>
      <c r="AF41" s="11">
        <v>6312.23</v>
      </c>
      <c r="AG41" s="12">
        <v>0.68438849999999996</v>
      </c>
      <c r="AH41" s="11">
        <v>0</v>
      </c>
      <c r="AI41" s="12"/>
    </row>
    <row r="42" spans="1:35" ht="89.25" outlineLevel="2">
      <c r="A42" s="8" t="s">
        <v>52</v>
      </c>
      <c r="B42" s="9" t="s">
        <v>53</v>
      </c>
      <c r="C42" s="8" t="s">
        <v>52</v>
      </c>
      <c r="D42" s="8"/>
      <c r="E42" s="10"/>
      <c r="F42" s="8"/>
      <c r="G42" s="8"/>
      <c r="H42" s="8"/>
      <c r="I42" s="8"/>
      <c r="J42" s="8"/>
      <c r="K42" s="8"/>
      <c r="L42" s="8"/>
      <c r="M42" s="8"/>
      <c r="N42" s="11">
        <v>0</v>
      </c>
      <c r="O42" s="11">
        <v>20000</v>
      </c>
      <c r="P42" s="11">
        <v>0</v>
      </c>
      <c r="Q42" s="11">
        <v>20000</v>
      </c>
      <c r="R42" s="11">
        <v>20000</v>
      </c>
      <c r="S42" s="11">
        <v>20000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13687.77</v>
      </c>
      <c r="Z42" s="11">
        <v>13687.77</v>
      </c>
      <c r="AA42" s="11">
        <v>0</v>
      </c>
      <c r="AB42" s="11">
        <v>13687.77</v>
      </c>
      <c r="AC42" s="11">
        <v>15000</v>
      </c>
      <c r="AD42" s="11">
        <v>13687.77</v>
      </c>
      <c r="AE42" s="16">
        <f t="shared" si="2"/>
        <v>0.75</v>
      </c>
      <c r="AF42" s="11">
        <v>6312.23</v>
      </c>
      <c r="AG42" s="12">
        <v>0.68438849999999996</v>
      </c>
      <c r="AH42" s="11">
        <v>0</v>
      </c>
      <c r="AI42" s="12"/>
    </row>
    <row r="43" spans="1:35" ht="89.25" hidden="1" outlineLevel="3">
      <c r="A43" s="8" t="s">
        <v>54</v>
      </c>
      <c r="B43" s="9" t="s">
        <v>55</v>
      </c>
      <c r="C43" s="8" t="s">
        <v>54</v>
      </c>
      <c r="D43" s="8"/>
      <c r="E43" s="10"/>
      <c r="F43" s="8"/>
      <c r="G43" s="8"/>
      <c r="H43" s="8"/>
      <c r="I43" s="8"/>
      <c r="J43" s="8"/>
      <c r="K43" s="8"/>
      <c r="L43" s="8"/>
      <c r="M43" s="8"/>
      <c r="N43" s="11">
        <v>0</v>
      </c>
      <c r="O43" s="11">
        <v>20000</v>
      </c>
      <c r="P43" s="11">
        <v>0</v>
      </c>
      <c r="Q43" s="11">
        <v>20000</v>
      </c>
      <c r="R43" s="11">
        <v>20000</v>
      </c>
      <c r="S43" s="11">
        <v>20000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13687.77</v>
      </c>
      <c r="Z43" s="11">
        <v>13687.77</v>
      </c>
      <c r="AA43" s="11">
        <v>0</v>
      </c>
      <c r="AB43" s="11">
        <v>13687.77</v>
      </c>
      <c r="AC43" s="11">
        <v>13687.77</v>
      </c>
      <c r="AD43" s="11">
        <v>13687.77</v>
      </c>
      <c r="AE43" s="16">
        <f t="shared" si="2"/>
        <v>0.68438850000000007</v>
      </c>
      <c r="AF43" s="11">
        <v>6312.23</v>
      </c>
      <c r="AG43" s="12">
        <v>0.68438849999999996</v>
      </c>
      <c r="AH43" s="11">
        <v>0</v>
      </c>
      <c r="AI43" s="12"/>
    </row>
    <row r="44" spans="1:35" ht="38.25" outlineLevel="1" collapsed="1">
      <c r="A44" s="8" t="s">
        <v>56</v>
      </c>
      <c r="B44" s="9" t="s">
        <v>57</v>
      </c>
      <c r="C44" s="8" t="s">
        <v>56</v>
      </c>
      <c r="D44" s="8"/>
      <c r="E44" s="10"/>
      <c r="F44" s="8"/>
      <c r="G44" s="8"/>
      <c r="H44" s="8"/>
      <c r="I44" s="8"/>
      <c r="J44" s="8"/>
      <c r="K44" s="8"/>
      <c r="L44" s="8"/>
      <c r="M44" s="8"/>
      <c r="N44" s="11">
        <v>0</v>
      </c>
      <c r="O44" s="11">
        <v>30000</v>
      </c>
      <c r="P44" s="11">
        <v>0</v>
      </c>
      <c r="Q44" s="11">
        <f>Q45</f>
        <v>30000</v>
      </c>
      <c r="R44" s="11">
        <f t="shared" ref="R44:AB44" si="6">R45</f>
        <v>30000</v>
      </c>
      <c r="S44" s="11">
        <f t="shared" si="6"/>
        <v>30000</v>
      </c>
      <c r="T44" s="11">
        <f t="shared" si="6"/>
        <v>0</v>
      </c>
      <c r="U44" s="11">
        <f t="shared" si="6"/>
        <v>0</v>
      </c>
      <c r="V44" s="11">
        <f t="shared" si="6"/>
        <v>0</v>
      </c>
      <c r="W44" s="11">
        <f t="shared" si="6"/>
        <v>0</v>
      </c>
      <c r="X44" s="11">
        <f t="shared" si="6"/>
        <v>0</v>
      </c>
      <c r="Y44" s="11">
        <f t="shared" si="6"/>
        <v>0</v>
      </c>
      <c r="Z44" s="11">
        <f t="shared" si="6"/>
        <v>0</v>
      </c>
      <c r="AA44" s="11">
        <f t="shared" si="6"/>
        <v>0</v>
      </c>
      <c r="AB44" s="11">
        <f t="shared" si="6"/>
        <v>0</v>
      </c>
      <c r="AC44" s="11">
        <v>0</v>
      </c>
      <c r="AD44" s="11">
        <v>0</v>
      </c>
      <c r="AE44" s="16">
        <f t="shared" si="2"/>
        <v>0</v>
      </c>
      <c r="AF44" s="11">
        <v>30000</v>
      </c>
      <c r="AG44" s="12">
        <v>0</v>
      </c>
      <c r="AH44" s="11">
        <v>0</v>
      </c>
      <c r="AI44" s="12"/>
    </row>
    <row r="45" spans="1:35" ht="51" outlineLevel="2">
      <c r="A45" s="8" t="s">
        <v>58</v>
      </c>
      <c r="B45" s="9" t="s">
        <v>59</v>
      </c>
      <c r="C45" s="8" t="s">
        <v>58</v>
      </c>
      <c r="D45" s="8"/>
      <c r="E45" s="10"/>
      <c r="F45" s="8"/>
      <c r="G45" s="8"/>
      <c r="H45" s="8"/>
      <c r="I45" s="8"/>
      <c r="J45" s="8"/>
      <c r="K45" s="8"/>
      <c r="L45" s="8"/>
      <c r="M45" s="8"/>
      <c r="N45" s="11">
        <v>0</v>
      </c>
      <c r="O45" s="11">
        <v>30000</v>
      </c>
      <c r="P45" s="11">
        <v>0</v>
      </c>
      <c r="Q45" s="11">
        <v>30000</v>
      </c>
      <c r="R45" s="11">
        <v>30000</v>
      </c>
      <c r="S45" s="11">
        <v>30000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6">
        <f t="shared" si="2"/>
        <v>0</v>
      </c>
      <c r="AF45" s="11">
        <v>30000</v>
      </c>
      <c r="AG45" s="12">
        <v>0</v>
      </c>
      <c r="AH45" s="11">
        <v>0</v>
      </c>
      <c r="AI45" s="12"/>
    </row>
    <row r="46" spans="1:35" ht="51" hidden="1" outlineLevel="3">
      <c r="A46" s="8" t="s">
        <v>60</v>
      </c>
      <c r="B46" s="9" t="s">
        <v>61</v>
      </c>
      <c r="C46" s="8" t="s">
        <v>60</v>
      </c>
      <c r="D46" s="8"/>
      <c r="E46" s="10"/>
      <c r="F46" s="8"/>
      <c r="G46" s="8"/>
      <c r="H46" s="8"/>
      <c r="I46" s="8"/>
      <c r="J46" s="8"/>
      <c r="K46" s="8"/>
      <c r="L46" s="8"/>
      <c r="M46" s="8"/>
      <c r="N46" s="11">
        <v>0</v>
      </c>
      <c r="O46" s="11">
        <v>30000</v>
      </c>
      <c r="P46" s="11">
        <v>0</v>
      </c>
      <c r="Q46" s="11">
        <v>30000</v>
      </c>
      <c r="R46" s="11">
        <v>30000</v>
      </c>
      <c r="S46" s="11">
        <v>30000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6">
        <f t="shared" si="2"/>
        <v>0</v>
      </c>
      <c r="AF46" s="11">
        <v>30000</v>
      </c>
      <c r="AG46" s="12">
        <v>0</v>
      </c>
      <c r="AH46" s="11">
        <v>0</v>
      </c>
      <c r="AI46" s="12"/>
    </row>
    <row r="47" spans="1:35" collapsed="1">
      <c r="A47" s="8" t="s">
        <v>62</v>
      </c>
      <c r="B47" s="9" t="s">
        <v>63</v>
      </c>
      <c r="C47" s="8" t="s">
        <v>62</v>
      </c>
      <c r="D47" s="8"/>
      <c r="E47" s="10"/>
      <c r="F47" s="8"/>
      <c r="G47" s="8"/>
      <c r="H47" s="8"/>
      <c r="I47" s="8"/>
      <c r="J47" s="8"/>
      <c r="K47" s="8"/>
      <c r="L47" s="8"/>
      <c r="M47" s="8"/>
      <c r="N47" s="11">
        <v>0</v>
      </c>
      <c r="O47" s="11">
        <v>7317994.0499999998</v>
      </c>
      <c r="P47" s="11">
        <v>3075744.33</v>
      </c>
      <c r="Q47" s="11">
        <f>Q48+Q62+Q65</f>
        <v>10393738.379999999</v>
      </c>
      <c r="R47" s="11">
        <f t="shared" ref="R47:AC47" si="7">R48+R62+R65</f>
        <v>10393738.379999999</v>
      </c>
      <c r="S47" s="11">
        <f t="shared" si="7"/>
        <v>10393738.379999999</v>
      </c>
      <c r="T47" s="11">
        <f t="shared" si="7"/>
        <v>0</v>
      </c>
      <c r="U47" s="11">
        <f t="shared" si="7"/>
        <v>0</v>
      </c>
      <c r="V47" s="11">
        <f t="shared" si="7"/>
        <v>0</v>
      </c>
      <c r="W47" s="11">
        <f t="shared" si="7"/>
        <v>0</v>
      </c>
      <c r="X47" s="11">
        <f t="shared" si="7"/>
        <v>2697.24</v>
      </c>
      <c r="Y47" s="11">
        <f t="shared" si="7"/>
        <v>8108415.2299999995</v>
      </c>
      <c r="Z47" s="11">
        <f t="shared" si="7"/>
        <v>8105717.9899999993</v>
      </c>
      <c r="AA47" s="11">
        <f t="shared" si="7"/>
        <v>2697.24</v>
      </c>
      <c r="AB47" s="11">
        <f t="shared" si="7"/>
        <v>8108415.2299999995</v>
      </c>
      <c r="AC47" s="11">
        <f t="shared" si="7"/>
        <v>10411335.52</v>
      </c>
      <c r="AD47" s="11">
        <v>8105717.9900000002</v>
      </c>
      <c r="AE47" s="16">
        <f t="shared" si="2"/>
        <v>1.0016930520431284</v>
      </c>
      <c r="AF47" s="11">
        <v>2288020.39</v>
      </c>
      <c r="AG47" s="12">
        <v>0.77986550109797936</v>
      </c>
      <c r="AH47" s="11">
        <v>0</v>
      </c>
      <c r="AI47" s="12"/>
    </row>
    <row r="48" spans="1:35" ht="38.25" outlineLevel="1">
      <c r="A48" s="8" t="s">
        <v>64</v>
      </c>
      <c r="B48" s="9" t="s">
        <v>65</v>
      </c>
      <c r="C48" s="8" t="s">
        <v>64</v>
      </c>
      <c r="D48" s="8"/>
      <c r="E48" s="10"/>
      <c r="F48" s="8"/>
      <c r="G48" s="8"/>
      <c r="H48" s="8"/>
      <c r="I48" s="8"/>
      <c r="J48" s="8"/>
      <c r="K48" s="8"/>
      <c r="L48" s="8"/>
      <c r="M48" s="8"/>
      <c r="N48" s="11">
        <v>0</v>
      </c>
      <c r="O48" s="11">
        <v>7317994.0499999998</v>
      </c>
      <c r="P48" s="11">
        <v>3075744.33</v>
      </c>
      <c r="Q48" s="11">
        <f>Q49+Q51+Q53+Q55+Q57+Q59</f>
        <v>10393738.379999999</v>
      </c>
      <c r="R48" s="11">
        <f t="shared" ref="R48:AC48" si="8">R49+R51+R53+R55+R57+R59</f>
        <v>10393738.379999999</v>
      </c>
      <c r="S48" s="11">
        <f t="shared" si="8"/>
        <v>10393738.379999999</v>
      </c>
      <c r="T48" s="11">
        <f t="shared" si="8"/>
        <v>0</v>
      </c>
      <c r="U48" s="11">
        <f t="shared" si="8"/>
        <v>0</v>
      </c>
      <c r="V48" s="11">
        <f t="shared" si="8"/>
        <v>0</v>
      </c>
      <c r="W48" s="11">
        <f t="shared" si="8"/>
        <v>0</v>
      </c>
      <c r="X48" s="11">
        <f t="shared" si="8"/>
        <v>0</v>
      </c>
      <c r="Y48" s="11">
        <f t="shared" si="8"/>
        <v>8088120.8499999996</v>
      </c>
      <c r="Z48" s="11">
        <f t="shared" si="8"/>
        <v>8088120.8499999996</v>
      </c>
      <c r="AA48" s="11">
        <f t="shared" si="8"/>
        <v>0</v>
      </c>
      <c r="AB48" s="11">
        <f t="shared" si="8"/>
        <v>8088120.8499999996</v>
      </c>
      <c r="AC48" s="11">
        <f t="shared" si="8"/>
        <v>10393738.379999999</v>
      </c>
      <c r="AD48" s="11">
        <v>8088120.8499999996</v>
      </c>
      <c r="AE48" s="16">
        <f t="shared" si="2"/>
        <v>1</v>
      </c>
      <c r="AF48" s="11">
        <v>2305617.5299999998</v>
      </c>
      <c r="AG48" s="12">
        <v>0.77817244905485106</v>
      </c>
      <c r="AH48" s="11">
        <v>0</v>
      </c>
      <c r="AI48" s="12"/>
    </row>
    <row r="49" spans="1:35" ht="51" outlineLevel="2">
      <c r="A49" s="8" t="s">
        <v>66</v>
      </c>
      <c r="B49" s="9" t="s">
        <v>67</v>
      </c>
      <c r="C49" s="8" t="s">
        <v>66</v>
      </c>
      <c r="D49" s="8"/>
      <c r="E49" s="10"/>
      <c r="F49" s="8"/>
      <c r="G49" s="8"/>
      <c r="H49" s="8"/>
      <c r="I49" s="8"/>
      <c r="J49" s="8"/>
      <c r="K49" s="8"/>
      <c r="L49" s="8"/>
      <c r="M49" s="8"/>
      <c r="N49" s="11">
        <v>0</v>
      </c>
      <c r="O49" s="11">
        <v>3631800</v>
      </c>
      <c r="P49" s="11">
        <v>0</v>
      </c>
      <c r="Q49" s="11">
        <v>3631800</v>
      </c>
      <c r="R49" s="11">
        <v>3631800</v>
      </c>
      <c r="S49" s="11">
        <v>3631800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3026500</v>
      </c>
      <c r="Z49" s="11">
        <v>3026500</v>
      </c>
      <c r="AA49" s="11">
        <v>0</v>
      </c>
      <c r="AB49" s="11">
        <v>3026500</v>
      </c>
      <c r="AC49" s="11">
        <v>3631800</v>
      </c>
      <c r="AD49" s="11">
        <v>3026500</v>
      </c>
      <c r="AE49" s="16">
        <f t="shared" si="2"/>
        <v>1</v>
      </c>
      <c r="AF49" s="11">
        <v>605300</v>
      </c>
      <c r="AG49" s="12">
        <v>0.83333333333333337</v>
      </c>
      <c r="AH49" s="11">
        <v>0</v>
      </c>
      <c r="AI49" s="12"/>
    </row>
    <row r="50" spans="1:35" ht="51" hidden="1" outlineLevel="3">
      <c r="A50" s="8" t="s">
        <v>68</v>
      </c>
      <c r="B50" s="9" t="s">
        <v>69</v>
      </c>
      <c r="C50" s="8" t="s">
        <v>68</v>
      </c>
      <c r="D50" s="8"/>
      <c r="E50" s="10"/>
      <c r="F50" s="8"/>
      <c r="G50" s="8"/>
      <c r="H50" s="8"/>
      <c r="I50" s="8"/>
      <c r="J50" s="8"/>
      <c r="K50" s="8"/>
      <c r="L50" s="8"/>
      <c r="M50" s="8"/>
      <c r="N50" s="11">
        <v>0</v>
      </c>
      <c r="O50" s="11">
        <v>3631800</v>
      </c>
      <c r="P50" s="11">
        <v>0</v>
      </c>
      <c r="Q50" s="11">
        <v>3631800</v>
      </c>
      <c r="R50" s="11">
        <v>3631800</v>
      </c>
      <c r="S50" s="11">
        <v>3631800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3026500</v>
      </c>
      <c r="Z50" s="11">
        <v>3026500</v>
      </c>
      <c r="AA50" s="11">
        <v>0</v>
      </c>
      <c r="AB50" s="11">
        <v>3026500</v>
      </c>
      <c r="AC50" s="11">
        <v>3631800</v>
      </c>
      <c r="AD50" s="11">
        <v>3026500</v>
      </c>
      <c r="AE50" s="16">
        <f t="shared" si="2"/>
        <v>1</v>
      </c>
      <c r="AF50" s="11">
        <v>605300</v>
      </c>
      <c r="AG50" s="12">
        <v>0.83333333333333337</v>
      </c>
      <c r="AH50" s="11">
        <v>0</v>
      </c>
      <c r="AI50" s="12"/>
    </row>
    <row r="51" spans="1:35" ht="38.25" outlineLevel="2" collapsed="1">
      <c r="A51" s="8" t="s">
        <v>70</v>
      </c>
      <c r="B51" s="9" t="s">
        <v>71</v>
      </c>
      <c r="C51" s="8" t="s">
        <v>70</v>
      </c>
      <c r="D51" s="8"/>
      <c r="E51" s="10"/>
      <c r="F51" s="8"/>
      <c r="G51" s="8"/>
      <c r="H51" s="8"/>
      <c r="I51" s="8"/>
      <c r="J51" s="8"/>
      <c r="K51" s="8"/>
      <c r="L51" s="8"/>
      <c r="M51" s="8"/>
      <c r="N51" s="11">
        <v>0</v>
      </c>
      <c r="O51" s="11">
        <v>126180</v>
      </c>
      <c r="P51" s="11">
        <v>54770</v>
      </c>
      <c r="Q51" s="11">
        <v>180950</v>
      </c>
      <c r="R51" s="11">
        <v>180950</v>
      </c>
      <c r="S51" s="11">
        <v>180950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141664</v>
      </c>
      <c r="Z51" s="11">
        <v>141664</v>
      </c>
      <c r="AA51" s="11">
        <v>0</v>
      </c>
      <c r="AB51" s="11">
        <v>141664</v>
      </c>
      <c r="AC51" s="11">
        <v>180950</v>
      </c>
      <c r="AD51" s="11">
        <v>141664</v>
      </c>
      <c r="AE51" s="16">
        <f t="shared" si="2"/>
        <v>1</v>
      </c>
      <c r="AF51" s="11">
        <v>39286</v>
      </c>
      <c r="AG51" s="12">
        <v>0.78289030118817349</v>
      </c>
      <c r="AH51" s="11">
        <v>0</v>
      </c>
      <c r="AI51" s="12"/>
    </row>
    <row r="52" spans="1:35" ht="38.25" hidden="1" outlineLevel="3">
      <c r="A52" s="8" t="s">
        <v>72</v>
      </c>
      <c r="B52" s="9" t="s">
        <v>73</v>
      </c>
      <c r="C52" s="8" t="s">
        <v>72</v>
      </c>
      <c r="D52" s="8"/>
      <c r="E52" s="10"/>
      <c r="F52" s="8"/>
      <c r="G52" s="8"/>
      <c r="H52" s="8"/>
      <c r="I52" s="8"/>
      <c r="J52" s="8"/>
      <c r="K52" s="8"/>
      <c r="L52" s="8"/>
      <c r="M52" s="8"/>
      <c r="N52" s="11">
        <v>0</v>
      </c>
      <c r="O52" s="11">
        <v>126180</v>
      </c>
      <c r="P52" s="11">
        <v>54770</v>
      </c>
      <c r="Q52" s="11">
        <v>180950</v>
      </c>
      <c r="R52" s="11">
        <v>180950</v>
      </c>
      <c r="S52" s="11">
        <v>180950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141664</v>
      </c>
      <c r="Z52" s="11">
        <v>141664</v>
      </c>
      <c r="AA52" s="11">
        <v>0</v>
      </c>
      <c r="AB52" s="11">
        <v>141664</v>
      </c>
      <c r="AC52" s="11">
        <v>141664</v>
      </c>
      <c r="AD52" s="11">
        <v>141664</v>
      </c>
      <c r="AE52" s="16">
        <f t="shared" si="2"/>
        <v>0.78289030118817349</v>
      </c>
      <c r="AF52" s="11">
        <v>39286</v>
      </c>
      <c r="AG52" s="12">
        <v>0.78289030118817349</v>
      </c>
      <c r="AH52" s="11">
        <v>0</v>
      </c>
      <c r="AI52" s="12"/>
    </row>
    <row r="53" spans="1:35" ht="25.5" outlineLevel="2" collapsed="1">
      <c r="A53" s="8" t="s">
        <v>74</v>
      </c>
      <c r="B53" s="9" t="s">
        <v>75</v>
      </c>
      <c r="C53" s="8" t="s">
        <v>74</v>
      </c>
      <c r="D53" s="8"/>
      <c r="E53" s="10"/>
      <c r="F53" s="8"/>
      <c r="G53" s="8"/>
      <c r="H53" s="8"/>
      <c r="I53" s="8"/>
      <c r="J53" s="8"/>
      <c r="K53" s="8"/>
      <c r="L53" s="8"/>
      <c r="M53" s="8"/>
      <c r="N53" s="11">
        <v>0</v>
      </c>
      <c r="O53" s="11">
        <v>0</v>
      </c>
      <c r="P53" s="11">
        <v>1000000</v>
      </c>
      <c r="Q53" s="11">
        <v>1000000</v>
      </c>
      <c r="R53" s="11">
        <v>1000000</v>
      </c>
      <c r="S53" s="11">
        <v>1000000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800000</v>
      </c>
      <c r="Z53" s="11">
        <v>800000</v>
      </c>
      <c r="AA53" s="11">
        <v>0</v>
      </c>
      <c r="AB53" s="11">
        <v>800000</v>
      </c>
      <c r="AC53" s="11">
        <v>1000000</v>
      </c>
      <c r="AD53" s="11">
        <v>800000</v>
      </c>
      <c r="AE53" s="16">
        <f t="shared" si="2"/>
        <v>1</v>
      </c>
      <c r="AF53" s="11">
        <v>200000</v>
      </c>
      <c r="AG53" s="12">
        <v>0.8</v>
      </c>
      <c r="AH53" s="11">
        <v>0</v>
      </c>
      <c r="AI53" s="12"/>
    </row>
    <row r="54" spans="1:35" ht="25.5" hidden="1" outlineLevel="3">
      <c r="A54" s="8" t="s">
        <v>76</v>
      </c>
      <c r="B54" s="9" t="s">
        <v>77</v>
      </c>
      <c r="C54" s="8" t="s">
        <v>76</v>
      </c>
      <c r="D54" s="8"/>
      <c r="E54" s="10"/>
      <c r="F54" s="8"/>
      <c r="G54" s="8"/>
      <c r="H54" s="8"/>
      <c r="I54" s="8"/>
      <c r="J54" s="8"/>
      <c r="K54" s="8"/>
      <c r="L54" s="8"/>
      <c r="M54" s="8"/>
      <c r="N54" s="11">
        <v>0</v>
      </c>
      <c r="O54" s="11">
        <v>0</v>
      </c>
      <c r="P54" s="11">
        <v>1000000</v>
      </c>
      <c r="Q54" s="11">
        <v>1000000</v>
      </c>
      <c r="R54" s="11">
        <v>1000000</v>
      </c>
      <c r="S54" s="11">
        <v>1000000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800000</v>
      </c>
      <c r="Z54" s="11">
        <v>800000</v>
      </c>
      <c r="AA54" s="11">
        <v>0</v>
      </c>
      <c r="AB54" s="11">
        <v>800000</v>
      </c>
      <c r="AC54" s="11">
        <v>800000</v>
      </c>
      <c r="AD54" s="11">
        <v>800000</v>
      </c>
      <c r="AE54" s="16">
        <f t="shared" si="2"/>
        <v>0.8</v>
      </c>
      <c r="AF54" s="11">
        <v>200000</v>
      </c>
      <c r="AG54" s="12">
        <v>0.8</v>
      </c>
      <c r="AH54" s="11">
        <v>0</v>
      </c>
      <c r="AI54" s="12"/>
    </row>
    <row r="55" spans="1:35" ht="25.5" outlineLevel="2" collapsed="1">
      <c r="A55" s="8" t="s">
        <v>78</v>
      </c>
      <c r="B55" s="9" t="s">
        <v>79</v>
      </c>
      <c r="C55" s="8" t="s">
        <v>78</v>
      </c>
      <c r="D55" s="8"/>
      <c r="E55" s="10"/>
      <c r="F55" s="8"/>
      <c r="G55" s="8"/>
      <c r="H55" s="8"/>
      <c r="I55" s="8"/>
      <c r="J55" s="8"/>
      <c r="K55" s="8"/>
      <c r="L55" s="8"/>
      <c r="M55" s="8"/>
      <c r="N55" s="11">
        <v>0</v>
      </c>
      <c r="O55" s="11">
        <v>374010</v>
      </c>
      <c r="P55" s="11">
        <v>0</v>
      </c>
      <c r="Q55" s="11">
        <v>374010</v>
      </c>
      <c r="R55" s="11">
        <v>374010</v>
      </c>
      <c r="S55" s="11">
        <v>374010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374010</v>
      </c>
      <c r="Z55" s="11">
        <v>374010</v>
      </c>
      <c r="AA55" s="11">
        <v>0</v>
      </c>
      <c r="AB55" s="11">
        <v>374010</v>
      </c>
      <c r="AC55" s="11">
        <v>374010</v>
      </c>
      <c r="AD55" s="11">
        <v>374010</v>
      </c>
      <c r="AE55" s="16">
        <f t="shared" si="2"/>
        <v>1</v>
      </c>
      <c r="AF55" s="11">
        <v>0</v>
      </c>
      <c r="AG55" s="12">
        <v>1</v>
      </c>
      <c r="AH55" s="11">
        <v>0</v>
      </c>
      <c r="AI55" s="12"/>
    </row>
    <row r="56" spans="1:35" ht="25.5" hidden="1" outlineLevel="3">
      <c r="A56" s="8" t="s">
        <v>80</v>
      </c>
      <c r="B56" s="9" t="s">
        <v>81</v>
      </c>
      <c r="C56" s="8" t="s">
        <v>80</v>
      </c>
      <c r="D56" s="8"/>
      <c r="E56" s="10"/>
      <c r="F56" s="8"/>
      <c r="G56" s="8"/>
      <c r="H56" s="8"/>
      <c r="I56" s="8"/>
      <c r="J56" s="8"/>
      <c r="K56" s="8"/>
      <c r="L56" s="8"/>
      <c r="M56" s="8"/>
      <c r="N56" s="11">
        <v>0</v>
      </c>
      <c r="O56" s="11">
        <v>374010</v>
      </c>
      <c r="P56" s="11">
        <v>0</v>
      </c>
      <c r="Q56" s="11">
        <v>374010</v>
      </c>
      <c r="R56" s="11">
        <v>374010</v>
      </c>
      <c r="S56" s="11">
        <v>374010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374010</v>
      </c>
      <c r="Z56" s="11">
        <v>374010</v>
      </c>
      <c r="AA56" s="11">
        <v>0</v>
      </c>
      <c r="AB56" s="11">
        <v>374010</v>
      </c>
      <c r="AC56" s="11">
        <v>374010</v>
      </c>
      <c r="AD56" s="11">
        <v>374010</v>
      </c>
      <c r="AE56" s="16">
        <f t="shared" si="2"/>
        <v>1</v>
      </c>
      <c r="AF56" s="11">
        <v>0</v>
      </c>
      <c r="AG56" s="12">
        <v>1</v>
      </c>
      <c r="AH56" s="11">
        <v>0</v>
      </c>
      <c r="AI56" s="12"/>
    </row>
    <row r="57" spans="1:35" ht="63.75" outlineLevel="2" collapsed="1">
      <c r="A57" s="8" t="s">
        <v>82</v>
      </c>
      <c r="B57" s="9" t="s">
        <v>83</v>
      </c>
      <c r="C57" s="8" t="s">
        <v>82</v>
      </c>
      <c r="D57" s="8"/>
      <c r="E57" s="10"/>
      <c r="F57" s="8"/>
      <c r="G57" s="8"/>
      <c r="H57" s="8"/>
      <c r="I57" s="8"/>
      <c r="J57" s="8"/>
      <c r="K57" s="8"/>
      <c r="L57" s="8"/>
      <c r="M57" s="8"/>
      <c r="N57" s="11">
        <v>0</v>
      </c>
      <c r="O57" s="11">
        <v>95500</v>
      </c>
      <c r="P57" s="11">
        <v>5500</v>
      </c>
      <c r="Q57" s="11">
        <v>101000</v>
      </c>
      <c r="R57" s="11">
        <v>101000</v>
      </c>
      <c r="S57" s="11">
        <v>101000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69806.81</v>
      </c>
      <c r="Z57" s="11">
        <v>69806.81</v>
      </c>
      <c r="AA57" s="11">
        <v>0</v>
      </c>
      <c r="AB57" s="11">
        <v>69806.81</v>
      </c>
      <c r="AC57" s="11">
        <v>101000</v>
      </c>
      <c r="AD57" s="11">
        <v>69806.81</v>
      </c>
      <c r="AE57" s="16">
        <f t="shared" si="2"/>
        <v>1</v>
      </c>
      <c r="AF57" s="11">
        <v>31193.19</v>
      </c>
      <c r="AG57" s="12">
        <v>0.69115653465346538</v>
      </c>
      <c r="AH57" s="11">
        <v>0</v>
      </c>
      <c r="AI57" s="12"/>
    </row>
    <row r="58" spans="1:35" ht="63.75" hidden="1" outlineLevel="3">
      <c r="A58" s="8" t="s">
        <v>84</v>
      </c>
      <c r="B58" s="9" t="s">
        <v>85</v>
      </c>
      <c r="C58" s="8" t="s">
        <v>84</v>
      </c>
      <c r="D58" s="8"/>
      <c r="E58" s="10"/>
      <c r="F58" s="8"/>
      <c r="G58" s="8"/>
      <c r="H58" s="8"/>
      <c r="I58" s="8"/>
      <c r="J58" s="8"/>
      <c r="K58" s="8"/>
      <c r="L58" s="8"/>
      <c r="M58" s="8"/>
      <c r="N58" s="11">
        <v>0</v>
      </c>
      <c r="O58" s="11">
        <v>95500</v>
      </c>
      <c r="P58" s="11">
        <v>5500</v>
      </c>
      <c r="Q58" s="11">
        <v>101000</v>
      </c>
      <c r="R58" s="11">
        <v>101000</v>
      </c>
      <c r="S58" s="11">
        <v>101000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69806.81</v>
      </c>
      <c r="Z58" s="11">
        <v>69806.81</v>
      </c>
      <c r="AA58" s="11">
        <v>0</v>
      </c>
      <c r="AB58" s="11">
        <v>69806.81</v>
      </c>
      <c r="AC58" s="11">
        <v>69806.81</v>
      </c>
      <c r="AD58" s="11">
        <v>69806.81</v>
      </c>
      <c r="AE58" s="16">
        <f t="shared" si="2"/>
        <v>0.69115653465346527</v>
      </c>
      <c r="AF58" s="11">
        <v>31193.19</v>
      </c>
      <c r="AG58" s="12">
        <v>0.69115653465346538</v>
      </c>
      <c r="AH58" s="11">
        <v>0</v>
      </c>
      <c r="AI58" s="12"/>
    </row>
    <row r="59" spans="1:35" ht="89.25" outlineLevel="2" collapsed="1">
      <c r="A59" s="8" t="s">
        <v>86</v>
      </c>
      <c r="B59" s="9" t="s">
        <v>87</v>
      </c>
      <c r="C59" s="8" t="s">
        <v>86</v>
      </c>
      <c r="D59" s="8"/>
      <c r="E59" s="10"/>
      <c r="F59" s="8"/>
      <c r="G59" s="8"/>
      <c r="H59" s="8"/>
      <c r="I59" s="8"/>
      <c r="J59" s="8"/>
      <c r="K59" s="8"/>
      <c r="L59" s="8"/>
      <c r="M59" s="8"/>
      <c r="N59" s="11">
        <v>0</v>
      </c>
      <c r="O59" s="11">
        <v>3090504.05</v>
      </c>
      <c r="P59" s="11">
        <v>2015474.33</v>
      </c>
      <c r="Q59" s="11">
        <v>5105978.38</v>
      </c>
      <c r="R59" s="11">
        <v>5105978.38</v>
      </c>
      <c r="S59" s="11">
        <v>5105978.38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3676140.04</v>
      </c>
      <c r="Z59" s="11">
        <v>3676140.04</v>
      </c>
      <c r="AA59" s="11">
        <v>0</v>
      </c>
      <c r="AB59" s="11">
        <v>3676140.04</v>
      </c>
      <c r="AC59" s="11">
        <v>5105978.38</v>
      </c>
      <c r="AD59" s="11">
        <v>3676140.04</v>
      </c>
      <c r="AE59" s="16">
        <f t="shared" si="2"/>
        <v>1</v>
      </c>
      <c r="AF59" s="11">
        <v>1429838.34</v>
      </c>
      <c r="AG59" s="12">
        <v>0.71996780370229452</v>
      </c>
      <c r="AH59" s="11">
        <v>0</v>
      </c>
      <c r="AI59" s="12"/>
    </row>
    <row r="60" spans="1:35" ht="89.25" hidden="1" outlineLevel="3">
      <c r="A60" s="8" t="s">
        <v>88</v>
      </c>
      <c r="B60" s="9" t="s">
        <v>89</v>
      </c>
      <c r="C60" s="8" t="s">
        <v>88</v>
      </c>
      <c r="D60" s="8"/>
      <c r="E60" s="10"/>
      <c r="F60" s="8"/>
      <c r="G60" s="8"/>
      <c r="H60" s="8"/>
      <c r="I60" s="8"/>
      <c r="J60" s="8"/>
      <c r="K60" s="8"/>
      <c r="L60" s="8"/>
      <c r="M60" s="8"/>
      <c r="N60" s="11">
        <v>0</v>
      </c>
      <c r="O60" s="11">
        <v>2995539.79</v>
      </c>
      <c r="P60" s="11">
        <v>2022873.46</v>
      </c>
      <c r="Q60" s="11">
        <v>5018413.25</v>
      </c>
      <c r="R60" s="11">
        <v>5018413.25</v>
      </c>
      <c r="S60" s="11">
        <v>5018413.25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3588574.91</v>
      </c>
      <c r="Z60" s="11">
        <v>3588574.91</v>
      </c>
      <c r="AA60" s="11">
        <v>0</v>
      </c>
      <c r="AB60" s="11">
        <v>3588574.91</v>
      </c>
      <c r="AC60" s="11">
        <v>3588574.91</v>
      </c>
      <c r="AD60" s="11">
        <v>3588574.91</v>
      </c>
      <c r="AE60" s="16">
        <f t="shared" si="2"/>
        <v>0.71508158679439171</v>
      </c>
      <c r="AF60" s="11">
        <v>1429838.34</v>
      </c>
      <c r="AG60" s="12">
        <v>0.7150815867943916</v>
      </c>
      <c r="AH60" s="11">
        <v>0</v>
      </c>
      <c r="AI60" s="12"/>
    </row>
    <row r="61" spans="1:35" ht="89.25" hidden="1" outlineLevel="3">
      <c r="A61" s="8" t="s">
        <v>88</v>
      </c>
      <c r="B61" s="9" t="s">
        <v>89</v>
      </c>
      <c r="C61" s="8" t="s">
        <v>88</v>
      </c>
      <c r="D61" s="8"/>
      <c r="E61" s="10"/>
      <c r="F61" s="8"/>
      <c r="G61" s="8"/>
      <c r="H61" s="8"/>
      <c r="I61" s="8"/>
      <c r="J61" s="8"/>
      <c r="K61" s="8"/>
      <c r="L61" s="8"/>
      <c r="M61" s="8"/>
      <c r="N61" s="11">
        <v>0</v>
      </c>
      <c r="O61" s="11">
        <v>94964.26</v>
      </c>
      <c r="P61" s="11">
        <v>-7399.13</v>
      </c>
      <c r="Q61" s="11">
        <v>87565.13</v>
      </c>
      <c r="R61" s="11">
        <v>87565.13</v>
      </c>
      <c r="S61" s="11">
        <v>87565.13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87565.13</v>
      </c>
      <c r="Z61" s="11">
        <v>87565.13</v>
      </c>
      <c r="AA61" s="11">
        <v>0</v>
      </c>
      <c r="AB61" s="11">
        <v>87565.13</v>
      </c>
      <c r="AC61" s="11">
        <v>87565.13</v>
      </c>
      <c r="AD61" s="11">
        <v>87565.13</v>
      </c>
      <c r="AE61" s="16">
        <f t="shared" si="2"/>
        <v>1</v>
      </c>
      <c r="AF61" s="11">
        <v>0</v>
      </c>
      <c r="AG61" s="12">
        <v>1</v>
      </c>
      <c r="AH61" s="11">
        <v>0</v>
      </c>
      <c r="AI61" s="12"/>
    </row>
    <row r="62" spans="1:35" ht="76.5" outlineLevel="1" collapsed="1">
      <c r="A62" s="8" t="s">
        <v>90</v>
      </c>
      <c r="B62" s="9" t="s">
        <v>91</v>
      </c>
      <c r="C62" s="8" t="s">
        <v>90</v>
      </c>
      <c r="D62" s="8"/>
      <c r="E62" s="10"/>
      <c r="F62" s="8"/>
      <c r="G62" s="8"/>
      <c r="H62" s="8"/>
      <c r="I62" s="8"/>
      <c r="J62" s="8"/>
      <c r="K62" s="8"/>
      <c r="L62" s="8"/>
      <c r="M62" s="8"/>
      <c r="N62" s="11">
        <v>0</v>
      </c>
      <c r="O62" s="11">
        <v>0</v>
      </c>
      <c r="P62" s="11">
        <v>0</v>
      </c>
      <c r="Q62" s="11">
        <f>Q63</f>
        <v>0</v>
      </c>
      <c r="R62" s="11">
        <f t="shared" ref="R62:AC62" si="9">R63</f>
        <v>0</v>
      </c>
      <c r="S62" s="11">
        <f t="shared" si="9"/>
        <v>0</v>
      </c>
      <c r="T62" s="11">
        <f t="shared" si="9"/>
        <v>0</v>
      </c>
      <c r="U62" s="11">
        <f t="shared" si="9"/>
        <v>0</v>
      </c>
      <c r="V62" s="11">
        <f t="shared" si="9"/>
        <v>0</v>
      </c>
      <c r="W62" s="11">
        <f t="shared" si="9"/>
        <v>0</v>
      </c>
      <c r="X62" s="11">
        <f t="shared" si="9"/>
        <v>0</v>
      </c>
      <c r="Y62" s="11">
        <f t="shared" si="9"/>
        <v>20294.38</v>
      </c>
      <c r="Z62" s="11">
        <f t="shared" si="9"/>
        <v>20294.38</v>
      </c>
      <c r="AA62" s="11">
        <f t="shared" si="9"/>
        <v>0</v>
      </c>
      <c r="AB62" s="11">
        <f t="shared" si="9"/>
        <v>20294.38</v>
      </c>
      <c r="AC62" s="11">
        <f t="shared" si="9"/>
        <v>20294.38</v>
      </c>
      <c r="AD62" s="11">
        <v>20294.38</v>
      </c>
      <c r="AE62" s="16"/>
      <c r="AF62" s="11">
        <v>-20294.38</v>
      </c>
      <c r="AG62" s="12"/>
      <c r="AH62" s="11">
        <v>0</v>
      </c>
      <c r="AI62" s="12"/>
    </row>
    <row r="63" spans="1:35" ht="76.5" outlineLevel="2">
      <c r="A63" s="8" t="s">
        <v>92</v>
      </c>
      <c r="B63" s="9" t="s">
        <v>93</v>
      </c>
      <c r="C63" s="8" t="s">
        <v>92</v>
      </c>
      <c r="D63" s="8"/>
      <c r="E63" s="10"/>
      <c r="F63" s="8"/>
      <c r="G63" s="8"/>
      <c r="H63" s="8"/>
      <c r="I63" s="8"/>
      <c r="J63" s="8"/>
      <c r="K63" s="8"/>
      <c r="L63" s="8"/>
      <c r="M63" s="8"/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20294.38</v>
      </c>
      <c r="Z63" s="11">
        <v>20294.38</v>
      </c>
      <c r="AA63" s="11">
        <v>0</v>
      </c>
      <c r="AB63" s="11">
        <v>20294.38</v>
      </c>
      <c r="AC63" s="11">
        <v>20294.38</v>
      </c>
      <c r="AD63" s="11">
        <v>20294.38</v>
      </c>
      <c r="AE63" s="16"/>
      <c r="AF63" s="11">
        <v>-20294.38</v>
      </c>
      <c r="AG63" s="12"/>
      <c r="AH63" s="11">
        <v>0</v>
      </c>
      <c r="AI63" s="12"/>
    </row>
    <row r="64" spans="1:35" ht="76.5" hidden="1" outlineLevel="3">
      <c r="A64" s="8" t="s">
        <v>94</v>
      </c>
      <c r="B64" s="9" t="s">
        <v>95</v>
      </c>
      <c r="C64" s="8" t="s">
        <v>94</v>
      </c>
      <c r="D64" s="8"/>
      <c r="E64" s="10"/>
      <c r="F64" s="8"/>
      <c r="G64" s="8"/>
      <c r="H64" s="8"/>
      <c r="I64" s="8"/>
      <c r="J64" s="8"/>
      <c r="K64" s="8"/>
      <c r="L64" s="8"/>
      <c r="M64" s="8"/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20294.38</v>
      </c>
      <c r="Z64" s="11">
        <v>20294.38</v>
      </c>
      <c r="AA64" s="11">
        <v>0</v>
      </c>
      <c r="AB64" s="11">
        <v>20294.38</v>
      </c>
      <c r="AC64" s="11">
        <v>20294.38</v>
      </c>
      <c r="AD64" s="11">
        <v>20294.38</v>
      </c>
      <c r="AE64" s="16"/>
      <c r="AF64" s="11">
        <v>-20294.38</v>
      </c>
      <c r="AG64" s="12"/>
      <c r="AH64" s="11">
        <v>0</v>
      </c>
      <c r="AI64" s="12"/>
    </row>
    <row r="65" spans="1:35" ht="51" outlineLevel="1" collapsed="1">
      <c r="A65" s="8" t="s">
        <v>96</v>
      </c>
      <c r="B65" s="9" t="s">
        <v>97</v>
      </c>
      <c r="C65" s="8" t="s">
        <v>96</v>
      </c>
      <c r="D65" s="8"/>
      <c r="E65" s="10"/>
      <c r="F65" s="8"/>
      <c r="G65" s="8"/>
      <c r="H65" s="8"/>
      <c r="I65" s="8"/>
      <c r="J65" s="8"/>
      <c r="K65" s="8"/>
      <c r="L65" s="8"/>
      <c r="M65" s="8"/>
      <c r="N65" s="11">
        <v>0</v>
      </c>
      <c r="O65" s="11">
        <v>0</v>
      </c>
      <c r="P65" s="11">
        <v>0</v>
      </c>
      <c r="Q65" s="11">
        <f>Q66</f>
        <v>0</v>
      </c>
      <c r="R65" s="11">
        <f t="shared" ref="R65:AC65" si="10">R66</f>
        <v>0</v>
      </c>
      <c r="S65" s="11">
        <f t="shared" si="10"/>
        <v>0</v>
      </c>
      <c r="T65" s="11">
        <f t="shared" si="10"/>
        <v>0</v>
      </c>
      <c r="U65" s="11">
        <f t="shared" si="10"/>
        <v>0</v>
      </c>
      <c r="V65" s="11">
        <f t="shared" si="10"/>
        <v>0</v>
      </c>
      <c r="W65" s="11">
        <f t="shared" si="10"/>
        <v>0</v>
      </c>
      <c r="X65" s="11">
        <f t="shared" si="10"/>
        <v>2697.24</v>
      </c>
      <c r="Y65" s="11">
        <f t="shared" si="10"/>
        <v>0</v>
      </c>
      <c r="Z65" s="11">
        <f t="shared" si="10"/>
        <v>-2697.24</v>
      </c>
      <c r="AA65" s="11">
        <f t="shared" si="10"/>
        <v>2697.24</v>
      </c>
      <c r="AB65" s="11">
        <f t="shared" si="10"/>
        <v>0</v>
      </c>
      <c r="AC65" s="11">
        <f t="shared" si="10"/>
        <v>-2697.24</v>
      </c>
      <c r="AD65" s="11">
        <v>-2697.24</v>
      </c>
      <c r="AE65" s="16"/>
      <c r="AF65" s="11">
        <v>2697.24</v>
      </c>
      <c r="AG65" s="12"/>
      <c r="AH65" s="11">
        <v>0</v>
      </c>
      <c r="AI65" s="12"/>
    </row>
    <row r="66" spans="1:35" ht="63.75" outlineLevel="2">
      <c r="A66" s="8" t="s">
        <v>98</v>
      </c>
      <c r="B66" s="9" t="s">
        <v>99</v>
      </c>
      <c r="C66" s="8" t="s">
        <v>98</v>
      </c>
      <c r="D66" s="8"/>
      <c r="E66" s="10"/>
      <c r="F66" s="8"/>
      <c r="G66" s="8"/>
      <c r="H66" s="8"/>
      <c r="I66" s="8"/>
      <c r="J66" s="8"/>
      <c r="K66" s="8"/>
      <c r="L66" s="8"/>
      <c r="M66" s="8"/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2697.24</v>
      </c>
      <c r="Y66" s="11">
        <v>0</v>
      </c>
      <c r="Z66" s="11">
        <v>-2697.24</v>
      </c>
      <c r="AA66" s="11">
        <v>2697.24</v>
      </c>
      <c r="AB66" s="11">
        <v>0</v>
      </c>
      <c r="AC66" s="11">
        <v>-2697.24</v>
      </c>
      <c r="AD66" s="11">
        <v>-2697.24</v>
      </c>
      <c r="AE66" s="16"/>
      <c r="AF66" s="11">
        <v>2697.24</v>
      </c>
      <c r="AG66" s="12"/>
      <c r="AH66" s="11">
        <v>0</v>
      </c>
      <c r="AI66" s="12"/>
    </row>
    <row r="67" spans="1:35" ht="63.75" hidden="1" outlineLevel="3">
      <c r="A67" s="8" t="s">
        <v>100</v>
      </c>
      <c r="B67" s="9" t="s">
        <v>101</v>
      </c>
      <c r="C67" s="8" t="s">
        <v>100</v>
      </c>
      <c r="D67" s="8"/>
      <c r="E67" s="10"/>
      <c r="F67" s="8"/>
      <c r="G67" s="8"/>
      <c r="H67" s="8"/>
      <c r="I67" s="8"/>
      <c r="J67" s="8"/>
      <c r="K67" s="8"/>
      <c r="L67" s="8"/>
      <c r="M67" s="8"/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2697.24</v>
      </c>
      <c r="Y67" s="11">
        <v>0</v>
      </c>
      <c r="Z67" s="11">
        <v>-2697.24</v>
      </c>
      <c r="AA67" s="11">
        <v>2697.24</v>
      </c>
      <c r="AB67" s="11">
        <v>0</v>
      </c>
      <c r="AC67" s="11">
        <v>-2697.24</v>
      </c>
      <c r="AD67" s="11">
        <v>-2697.24</v>
      </c>
      <c r="AE67" s="16" t="e">
        <f t="shared" si="2"/>
        <v>#DIV/0!</v>
      </c>
      <c r="AF67" s="11">
        <v>2697.24</v>
      </c>
      <c r="AG67" s="12"/>
      <c r="AH67" s="11">
        <v>0</v>
      </c>
      <c r="AI67" s="12"/>
    </row>
    <row r="68" spans="1:35" ht="12.75" customHeight="1" collapsed="1">
      <c r="A68" s="22" t="s">
        <v>102</v>
      </c>
      <c r="B68" s="23"/>
      <c r="C68" s="23"/>
      <c r="D68" s="23"/>
      <c r="E68" s="23"/>
      <c r="F68" s="23"/>
      <c r="G68" s="23"/>
      <c r="H68" s="13"/>
      <c r="I68" s="13"/>
      <c r="J68" s="13"/>
      <c r="K68" s="13"/>
      <c r="L68" s="13"/>
      <c r="M68" s="13"/>
      <c r="N68" s="14">
        <v>0</v>
      </c>
      <c r="O68" s="14">
        <v>8867894.0500000007</v>
      </c>
      <c r="P68" s="14">
        <v>3075744.33</v>
      </c>
      <c r="Q68" s="14">
        <f>Q47+Q10</f>
        <v>11943638.379999999</v>
      </c>
      <c r="R68" s="14">
        <f t="shared" ref="R68:AD68" si="11">R47+R10</f>
        <v>11943638.379999999</v>
      </c>
      <c r="S68" s="14">
        <f t="shared" si="11"/>
        <v>11943638.379999999</v>
      </c>
      <c r="T68" s="14">
        <f t="shared" si="11"/>
        <v>0</v>
      </c>
      <c r="U68" s="14">
        <f t="shared" si="11"/>
        <v>0</v>
      </c>
      <c r="V68" s="14">
        <f t="shared" si="11"/>
        <v>0</v>
      </c>
      <c r="W68" s="14">
        <f t="shared" si="11"/>
        <v>0</v>
      </c>
      <c r="X68" s="14">
        <f t="shared" si="11"/>
        <v>2697.24</v>
      </c>
      <c r="Y68" s="14">
        <f t="shared" si="11"/>
        <v>9256624.4800000004</v>
      </c>
      <c r="Z68" s="14">
        <f t="shared" si="11"/>
        <v>9253927.2399999984</v>
      </c>
      <c r="AA68" s="14">
        <f t="shared" si="11"/>
        <v>2697.24</v>
      </c>
      <c r="AB68" s="14">
        <f t="shared" si="11"/>
        <v>9256624.4800000004</v>
      </c>
      <c r="AC68" s="14">
        <f t="shared" si="11"/>
        <v>12182406.75</v>
      </c>
      <c r="AD68" s="14">
        <f t="shared" si="11"/>
        <v>9253927.2400000002</v>
      </c>
      <c r="AE68" s="16">
        <f t="shared" si="2"/>
        <v>1.0199912591459421</v>
      </c>
      <c r="AF68" s="14">
        <v>2689711.14</v>
      </c>
      <c r="AG68" s="15">
        <v>0.77479968377944142</v>
      </c>
      <c r="AH68" s="14">
        <v>0</v>
      </c>
      <c r="AI68" s="15"/>
    </row>
    <row r="69" spans="1:35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 t="s">
        <v>2</v>
      </c>
      <c r="AE69" s="3"/>
      <c r="AF69" s="3"/>
      <c r="AG69" s="3"/>
      <c r="AH69" s="3"/>
      <c r="AI69" s="3"/>
    </row>
    <row r="70" spans="1:35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2"/>
      <c r="AC70" s="2"/>
      <c r="AD70" s="2"/>
      <c r="AE70" s="2"/>
      <c r="AF70" s="2"/>
      <c r="AG70" s="2"/>
      <c r="AH70" s="2"/>
      <c r="AI70" s="2"/>
    </row>
  </sheetData>
  <mergeCells count="33">
    <mergeCell ref="R8:R9"/>
    <mergeCell ref="A6:AG6"/>
    <mergeCell ref="A7:AI7"/>
    <mergeCell ref="AF8:AG8"/>
    <mergeCell ref="AH8:AI8"/>
    <mergeCell ref="T8:T9"/>
    <mergeCell ref="S8:S9"/>
    <mergeCell ref="U8:U9"/>
    <mergeCell ref="V8:V9"/>
    <mergeCell ref="W8:W9"/>
    <mergeCell ref="AE8:AE9"/>
    <mergeCell ref="AA8:AC9"/>
    <mergeCell ref="A70:AA70"/>
    <mergeCell ref="A68:G68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X8:Z8"/>
    <mergeCell ref="P8:P9"/>
    <mergeCell ref="Q8:Q9"/>
    <mergeCell ref="A1:AI1"/>
    <mergeCell ref="A2:AI2"/>
    <mergeCell ref="A3:AI3"/>
    <mergeCell ref="A4:AI4"/>
    <mergeCell ref="A5:AG5"/>
  </mergeCells>
  <pageMargins left="0.39370078740157483" right="0.39370078740157483" top="0.59055118110236227" bottom="0.59055118110236227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INFO_ISP_INC&lt;/Code&gt;&#10;  &lt;ObjectCode&gt;SQUERY_INFO_ISP_INC&lt;/ObjectCode&gt;&#10;  &lt;DocName&gt;Исполнение бюджета по ДОХОДАМ(Аналитический отчет по исполнению доходов с произвольной группировкой)&lt;/DocName&gt;&#10;  &lt;VariantName&gt;Исполнение бюджета по ДОХОДАМ&lt;/VariantName&gt;&#10;  &lt;VariantLink&gt;42704826&lt;/VariantLink&gt;&#10;  &lt;SvodReportLink xsi:nil=&quot;true&quot; /&gt;&#10;  &lt;ReportLink&gt;221360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1400FE-243F-466C-A5C4-A1BBD8931B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Широковское сп</vt:lpstr>
      <vt:lpstr>'Широковское сп'!Заголовки_для_печати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K48N5\Admin</dc:creator>
  <cp:lastModifiedBy>Admin</cp:lastModifiedBy>
  <cp:lastPrinted>2022-11-10T07:55:00Z</cp:lastPrinted>
  <dcterms:created xsi:type="dcterms:W3CDTF">2022-11-02T05:51:45Z</dcterms:created>
  <dcterms:modified xsi:type="dcterms:W3CDTF">2022-11-10T14:12:13Z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Исполнение бюджета по ДОХОДАМ.xlsx</vt:lpwstr>
  </property>
  <property fmtid="{D5CDD505-2E9C-101B-9397-08002B2CF9AE}" pid="4" name="Версия клиента">
    <vt:lpwstr>22.1.17.9270 (.NET 4.0)</vt:lpwstr>
  </property>
  <property fmtid="{D5CDD505-2E9C-101B-9397-08002B2CF9AE}" pid="5" name="Версия базы">
    <vt:lpwstr>22.1.1542.119384204</vt:lpwstr>
  </property>
  <property fmtid="{D5CDD505-2E9C-101B-9397-08002B2CF9AE}" pid="6" name="Тип сервера">
    <vt:lpwstr>MSSQL</vt:lpwstr>
  </property>
  <property fmtid="{D5CDD505-2E9C-101B-9397-08002B2CF9AE}" pid="7" name="Сервер">
    <vt:lpwstr>foserver\exp</vt:lpwstr>
  </property>
  <property fmtid="{D5CDD505-2E9C-101B-9397-08002B2CF9AE}" pid="8" name="База">
    <vt:lpwstr>base2022</vt:lpwstr>
  </property>
  <property fmtid="{D5CDD505-2E9C-101B-9397-08002B2CF9AE}" pid="9" name="Пользователь">
    <vt:lpwstr>komissarova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