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8455" windowHeight="11955"/>
  </bookViews>
  <sheets>
    <sheet name="Широковское сп" sheetId="8" r:id="rId1"/>
  </sheets>
  <definedNames>
    <definedName name="_xlnm.Print_Titles" localSheetId="0">'Широковское сп'!$8:$9</definedName>
  </definedNames>
  <calcPr calcId="125725" refMode="R1C1"/>
</workbook>
</file>

<file path=xl/calcChain.xml><?xml version="1.0" encoding="utf-8"?>
<calcChain xmlns="http://schemas.openxmlformats.org/spreadsheetml/2006/main">
  <c r="AI11" i="8"/>
  <c r="AI12"/>
  <c r="AI13"/>
  <c r="AI14"/>
  <c r="AI15"/>
  <c r="AI16"/>
  <c r="AI17"/>
  <c r="AI18"/>
  <c r="AI19"/>
  <c r="AI20"/>
  <c r="AI21"/>
  <c r="AI22"/>
  <c r="AI23"/>
  <c r="AI24"/>
  <c r="AI25"/>
  <c r="AI26"/>
  <c r="AI27"/>
  <c r="AI28"/>
  <c r="AI29"/>
  <c r="AI30"/>
  <c r="AI31"/>
  <c r="AI32"/>
  <c r="AI33"/>
  <c r="AI34"/>
  <c r="AI35"/>
  <c r="AI36"/>
  <c r="AI37"/>
  <c r="AI38"/>
  <c r="AI39"/>
  <c r="AI40"/>
  <c r="AI41"/>
  <c r="AI42"/>
  <c r="AI43"/>
  <c r="AI44"/>
  <c r="AI45"/>
  <c r="AI46"/>
  <c r="AI47"/>
  <c r="AI48"/>
  <c r="AI49"/>
  <c r="AI50"/>
  <c r="AI51"/>
  <c r="AI52"/>
  <c r="AI53"/>
  <c r="AI54"/>
  <c r="AI55"/>
  <c r="AI56"/>
  <c r="AI57"/>
  <c r="AI58"/>
  <c r="AI59"/>
  <c r="AI60"/>
  <c r="AI61"/>
  <c r="AI62"/>
  <c r="AI63"/>
  <c r="AI64"/>
  <c r="AI65"/>
  <c r="AI66"/>
  <c r="AI69"/>
  <c r="AI70"/>
  <c r="AI71"/>
  <c r="AI10"/>
  <c r="AC46"/>
  <c r="AC43"/>
  <c r="AC30"/>
  <c r="AC25"/>
  <c r="AC11"/>
  <c r="AC49"/>
  <c r="AC67"/>
  <c r="AC50"/>
  <c r="AC10" l="1"/>
  <c r="AC71" s="1"/>
</calcChain>
</file>

<file path=xl/sharedStrings.xml><?xml version="1.0" encoding="utf-8"?>
<sst xmlns="http://schemas.openxmlformats.org/spreadsheetml/2006/main" count="216" uniqueCount="120">
  <si>
    <t>Финансовое управление администрации Фурмановского муниципального района</t>
  </si>
  <si>
    <t>Единица измерения: руб.</t>
  </si>
  <si>
    <t/>
  </si>
  <si>
    <t>Наименование показателя</t>
  </si>
  <si>
    <t>Код</t>
  </si>
  <si>
    <t>Документ</t>
  </si>
  <si>
    <t>Плательщик</t>
  </si>
  <si>
    <t>Уточненный план за отчетный период</t>
  </si>
  <si>
    <t>Исполнение с начала года</t>
  </si>
  <si>
    <t>Расхождение за отчетный период</t>
  </si>
  <si>
    <t>Расхождение кассового плана</t>
  </si>
  <si>
    <t>00010000000000000000</t>
  </si>
  <si>
    <t xml:space="preserve">      НАЛОГОВЫЕ И НЕНАЛОГОВЫЕ ДОХОДЫ</t>
  </si>
  <si>
    <t>00010100000000000000</t>
  </si>
  <si>
    <t xml:space="preserve">        НАЛОГИ НА ПРИБЫЛЬ, ДОХОДЫ</t>
  </si>
  <si>
    <t>00010102010010000110</t>
  </si>
  <si>
    <t xml:space="preserve">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</si>
  <si>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18210102010010000110</t>
  </si>
  <si>
    <t xml:space="preserve">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 (1) и 228 Налогового кодекса Российской Федерации</t>
  </si>
  <si>
    <t>18210102010011000110</t>
  </si>
  <si>
    <t>18210102010012100110</t>
  </si>
  <si>
    <t xml:space="preserve">          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</si>
  <si>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18210102010013000110</t>
  </si>
  <si>
    <t>00010102020010000110</t>
  </si>
  <si>
    <t xml:space="preserve">        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</si>
  <si>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18210102020010000110</t>
  </si>
  <si>
    <t xml:space="preserve">          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</si>
  <si>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00010102030010000110</t>
  </si>
  <si>
    <t xml:space="preserve">        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</si>
  <si>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18210102030010000110</t>
  </si>
  <si>
    <t xml:space="preserve">          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</si>
  <si>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18210102030011000110</t>
  </si>
  <si>
    <t>18210102030012100110</t>
  </si>
  <si>
    <t>00010600000000000000</t>
  </si>
  <si>
    <t xml:space="preserve">        НАЛОГИ НА ИМУЩЕСТВО</t>
  </si>
  <si>
    <t>00010601030100000110</t>
  </si>
  <si>
    <t xml:space="preserve">        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</si>
  <si>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18210601030100000110</t>
  </si>
  <si>
    <t xml:space="preserve">            Налог на имущество физических лиц, взимаемый по ставкам, применяемым к объектам налогообложения, расположенным в границах поселений</t>
  </si>
  <si>
    <t>18210601030101000110</t>
  </si>
  <si>
    <t>18210601030102100110</t>
  </si>
  <si>
    <t>00010606033100000110</t>
  </si>
  <si>
    <t xml:space="preserve">          Земельный налог с организаций, обладающих земельным участком, расположенным в границах сельских поселений</t>
  </si>
  <si>
    <t>18210606033100000110</t>
  </si>
  <si>
    <t xml:space="preserve">            Земельный налог с организаций, обладающих земельным участко, расположенным в границах сельских поселений</t>
  </si>
  <si>
    <t>18210606033101000110</t>
  </si>
  <si>
    <t>18210606033102100110</t>
  </si>
  <si>
    <t>00010606043100000110</t>
  </si>
  <si>
    <t xml:space="preserve">          Земельный налог с физических лиц, обладающих земельным участком, расположенным в границах сельских поселений</t>
  </si>
  <si>
    <t>18210606043100000110</t>
  </si>
  <si>
    <t xml:space="preserve">            Земельный налог с физических лиц, обладающих земельным участком, расположенным в границах сельских поселений</t>
  </si>
  <si>
    <t>18210606043101000110</t>
  </si>
  <si>
    <t>18210606043102100110</t>
  </si>
  <si>
    <t>00011100000000000000</t>
  </si>
  <si>
    <t xml:space="preserve">        ДОХОДЫ ОТ ИСПОЛЬЗОВАНИЯ ИМУЩЕСТВА, НАХОДЯЩЕГОСЯ В ГОСУДАРСТВЕННОЙ И МУНИЦИПАЛЬНОЙ СОБСТВЕННОСТИ</t>
  </si>
  <si>
    <t>00011109045100000120</t>
  </si>
  <si>
    <t xml:space="preserve">          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</si>
  <si>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01311109045100000120</t>
  </si>
  <si>
    <t xml:space="preserve">            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</si>
  <si>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00011300000000000000</t>
  </si>
  <si>
    <t xml:space="preserve">        ДОХОДЫ ОТ ОКАЗАНИЯ ПЛАТНЫХ УСЛУГ И КОМПЕНСАЦИИ ЗАТРАТ ГОСУДАРСТВА</t>
  </si>
  <si>
    <t>00011302065100000130</t>
  </si>
  <si>
    <t xml:space="preserve">          Доходы, поступающие в порядке возмещения расходов, понесенных в связи с эксплуатацией имущества сельских поселений</t>
  </si>
  <si>
    <t>01311302065100000130</t>
  </si>
  <si>
    <t xml:space="preserve">            Доходы, поступающие в порядке возмещения расходов, понесенных в связи с эксплуатацией имущества сельских поселений</t>
  </si>
  <si>
    <t>00020000000000000000</t>
  </si>
  <si>
    <t xml:space="preserve">      БЕЗВОЗМЕЗДНЫЕ ПОСТУПЛЕНИЯ</t>
  </si>
  <si>
    <t>00020200000000000000</t>
  </si>
  <si>
    <t xml:space="preserve">        БЕЗВОЗМЕЗДНЫЕ ПОСТУПЛЕНИЯ ОТ ДРУГИХ БЮДЖЕТОВ БЮДЖЕТНОЙ СИСТЕМЫ РОССИЙСКОЙ ФЕДЕРАЦИИ</t>
  </si>
  <si>
    <t>00020215001100000150</t>
  </si>
  <si>
    <t xml:space="preserve">          Дотации бюджетам сельских поселений на выравнивание бюджетной обеспеченности из бюджета субъекта Российской Федерации</t>
  </si>
  <si>
    <t>01320215001100000150</t>
  </si>
  <si>
    <t xml:space="preserve">            Дотации бюджетам сельских поселений на выравнивание бюджетной обеспеченности из бюджета субъекта Российской Федерации</t>
  </si>
  <si>
    <t>00020215002100000150</t>
  </si>
  <si>
    <t xml:space="preserve">          Дотации бюджетам сельских поселений на поддержку мер по обеспечению сбалансированности бюджетов</t>
  </si>
  <si>
    <t>01320215002100000150</t>
  </si>
  <si>
    <t xml:space="preserve">            Дотации бюджетам сельских поселений на поддержку мер по обеспечению сбалансированности бюджетов</t>
  </si>
  <si>
    <t>00020229900100000150</t>
  </si>
  <si>
    <t xml:space="preserve">          Субсидии бюджетам сельских поселений из местных бюджетов</t>
  </si>
  <si>
    <t>01320229900100000150</t>
  </si>
  <si>
    <t xml:space="preserve">            Субсидии бюджетам сельских поселений из местных бюджетов</t>
  </si>
  <si>
    <t>00020229999100000150</t>
  </si>
  <si>
    <t xml:space="preserve">          Прочие субсидии бюджетам сельских поселений</t>
  </si>
  <si>
    <t>01320229999100000150</t>
  </si>
  <si>
    <t xml:space="preserve">            Прочие субсидии бюджетам сельских поселений</t>
  </si>
  <si>
    <t>00020235118100000150</t>
  </si>
  <si>
    <t xml:space="preserve">        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</si>
  <si>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01320235118100000150</t>
  </si>
  <si>
    <t xml:space="preserve">          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</si>
  <si>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00020240014100000150</t>
  </si>
  <si>
    <t xml:space="preserve">          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</si>
  <si>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01320240014100000150</t>
  </si>
  <si>
    <t xml:space="preserve">            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</si>
  <si>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00021900000000000000</t>
  </si>
  <si>
    <t xml:space="preserve">        ВОЗВРАТ ОСТАТКОВ СУБСИДИЙ, СУБВЕНЦИЙ И ИНЫХ МЕЖБЮДЖЕТНЫХ ТРАНСФЕРТОВ, ИМЕЮЩИХ ЦЕЛЕВОЕ НАЗНАЧЕНИЕ, ПРОШЛЫХ ЛЕТ</t>
  </si>
  <si>
    <t>00021960010100000150</t>
  </si>
  <si>
    <t xml:space="preserve">          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</si>
  <si>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01321960010100000150</t>
  </si>
  <si>
    <t xml:space="preserve">            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</si>
  <si>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ИТОГО ДОХОДОВ</t>
  </si>
  <si>
    <t>00010500000000000000</t>
  </si>
  <si>
    <t xml:space="preserve">        НАЛОГИ НА СОВОКУПНЫЙ ДОХОД</t>
  </si>
  <si>
    <t>00010503010010000110</t>
  </si>
  <si>
    <t xml:space="preserve">          Единый сельскохозяйственный налог</t>
  </si>
  <si>
    <t>18210503010010000110</t>
  </si>
  <si>
    <t xml:space="preserve">            Единый сельхозналог</t>
  </si>
  <si>
    <t>18210102020011000110</t>
  </si>
  <si>
    <t>00020225519100000150</t>
  </si>
  <si>
    <t xml:space="preserve">          Субсидии бюджетам сельских поселений на поддержку отрасли культуры</t>
  </si>
  <si>
    <t>01320225519100000150</t>
  </si>
  <si>
    <t xml:space="preserve">            Субсидии бюджетам сельских поселений на поддержку отрасли культуры</t>
  </si>
  <si>
    <t>18210102030013000110</t>
  </si>
  <si>
    <t>18210503010011000110</t>
  </si>
  <si>
    <t>18210503010012100110</t>
  </si>
  <si>
    <t xml:space="preserve">            Единый сельскохозяйственный налог</t>
  </si>
  <si>
    <t>Бюджет Широковского сельского поселения</t>
  </si>
  <si>
    <t>Ожидаемое исполнение за отчетный период</t>
  </si>
  <si>
    <t>за 2021 год</t>
  </si>
  <si>
    <t>Ожидаемое исполнение бюджета Широковского сельского поселения                                        по ДОХОДАМ</t>
  </si>
  <si>
    <t>% исполнения</t>
  </si>
</sst>
</file>

<file path=xl/styles.xml><?xml version="1.0" encoding="utf-8"?>
<styleSheet xmlns="http://schemas.openxmlformats.org/spreadsheetml/2006/main">
  <fonts count="6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</cellStyleXfs>
  <cellXfs count="55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left" wrapText="1"/>
    </xf>
    <xf numFmtId="0" fontId="1" fillId="0" borderId="1" xfId="2" applyNumberFormat="1" applyProtection="1"/>
    <xf numFmtId="0" fontId="2" fillId="0" borderId="1" xfId="3" applyNumberFormat="1" applyProtection="1">
      <alignment horizontal="center" wrapText="1"/>
    </xf>
    <xf numFmtId="0" fontId="2" fillId="0" borderId="1" xfId="4" applyNumberFormat="1" applyProtection="1">
      <alignment horizontal="center"/>
    </xf>
    <xf numFmtId="0" fontId="1" fillId="0" borderId="2" xfId="12" applyNumberFormat="1" applyProtection="1">
      <alignment horizontal="center" vertical="center" wrapText="1"/>
    </xf>
    <xf numFmtId="0" fontId="1" fillId="0" borderId="3" xfId="13" applyNumberFormat="1" applyProtection="1">
      <alignment horizontal="center" vertical="center" wrapText="1"/>
    </xf>
    <xf numFmtId="1" fontId="1" fillId="0" borderId="2" xfId="14" applyNumberFormat="1" applyProtection="1">
      <alignment horizontal="center" vertical="top" shrinkToFit="1"/>
    </xf>
    <xf numFmtId="0" fontId="1" fillId="0" borderId="2" xfId="15" applyNumberFormat="1" applyProtection="1">
      <alignment horizontal="left" vertical="top" wrapText="1"/>
    </xf>
    <xf numFmtId="0" fontId="1" fillId="0" borderId="2" xfId="16" applyNumberFormat="1" applyProtection="1">
      <alignment horizontal="center" vertical="top" wrapText="1"/>
    </xf>
    <xf numFmtId="4" fontId="3" fillId="2" borderId="2" xfId="17" applyNumberFormat="1" applyProtection="1">
      <alignment horizontal="right" vertical="top" shrinkToFit="1"/>
    </xf>
    <xf numFmtId="10" fontId="3" fillId="2" borderId="2" xfId="18" applyNumberFormat="1" applyProtection="1">
      <alignment horizontal="center" vertical="top" shrinkToFit="1"/>
    </xf>
    <xf numFmtId="1" fontId="3" fillId="0" borderId="4" xfId="20" applyNumberFormat="1" applyProtection="1">
      <alignment horizontal="left" vertical="top" shrinkToFit="1"/>
    </xf>
    <xf numFmtId="4" fontId="3" fillId="3" borderId="2" xfId="21" applyNumberFormat="1" applyProtection="1">
      <alignment horizontal="right" vertical="top" shrinkToFit="1"/>
    </xf>
    <xf numFmtId="10" fontId="3" fillId="3" borderId="2" xfId="22" applyNumberFormat="1" applyProtection="1">
      <alignment horizontal="center" vertical="top" shrinkToFit="1"/>
    </xf>
    <xf numFmtId="0" fontId="1" fillId="0" borderId="2" xfId="12" applyNumberFormat="1" applyProtection="1">
      <alignment horizontal="center" vertical="center" wrapText="1"/>
    </xf>
    <xf numFmtId="0" fontId="1" fillId="0" borderId="2" xfId="12">
      <alignment horizontal="center" vertical="center" wrapText="1"/>
    </xf>
    <xf numFmtId="0" fontId="2" fillId="0" borderId="1" xfId="4" applyNumberFormat="1" applyProtection="1">
      <alignment horizontal="center"/>
    </xf>
    <xf numFmtId="0" fontId="2" fillId="0" borderId="1" xfId="4">
      <alignment horizontal="center"/>
    </xf>
    <xf numFmtId="0" fontId="1" fillId="0" borderId="1" xfId="5" applyNumberFormat="1" applyProtection="1">
      <alignment horizontal="right"/>
    </xf>
    <xf numFmtId="0" fontId="1" fillId="0" borderId="1" xfId="5">
      <alignment horizontal="right"/>
    </xf>
    <xf numFmtId="0" fontId="1" fillId="0" borderId="2" xfId="11" applyNumberFormat="1" applyProtection="1">
      <alignment horizontal="center" vertical="center" wrapText="1"/>
    </xf>
    <xf numFmtId="0" fontId="1" fillId="0" borderId="2" xfId="11">
      <alignment horizontal="center" vertical="center" wrapText="1"/>
    </xf>
    <xf numFmtId="0" fontId="1" fillId="0" borderId="5" xfId="11" applyNumberFormat="1" applyBorder="1" applyAlignment="1" applyProtection="1">
      <alignment horizontal="center" vertical="center" wrapText="1"/>
    </xf>
    <xf numFmtId="0" fontId="1" fillId="0" borderId="6" xfId="11" applyNumberFormat="1" applyBorder="1" applyAlignment="1" applyProtection="1">
      <alignment horizontal="center" vertical="center" wrapText="1"/>
    </xf>
    <xf numFmtId="0" fontId="1" fillId="0" borderId="7" xfId="11" applyNumberFormat="1" applyBorder="1" applyAlignment="1" applyProtection="1">
      <alignment horizontal="center" vertical="center" wrapText="1"/>
    </xf>
    <xf numFmtId="0" fontId="1" fillId="0" borderId="8" xfId="11" applyNumberFormat="1" applyBorder="1" applyAlignment="1" applyProtection="1">
      <alignment horizontal="center" vertical="center" wrapText="1"/>
    </xf>
    <xf numFmtId="0" fontId="1" fillId="0" borderId="9" xfId="11" applyNumberFormat="1" applyBorder="1" applyAlignment="1" applyProtection="1">
      <alignment horizontal="center" vertical="center" wrapText="1"/>
    </xf>
    <xf numFmtId="0" fontId="1" fillId="0" borderId="10" xfId="11" applyNumberFormat="1" applyBorder="1" applyAlignment="1" applyProtection="1">
      <alignment horizontal="center" vertical="center" wrapText="1"/>
    </xf>
    <xf numFmtId="0" fontId="1" fillId="0" borderId="1" xfId="1" applyNumberFormat="1" applyProtection="1">
      <alignment horizontal="left" wrapText="1"/>
    </xf>
    <xf numFmtId="0" fontId="1" fillId="0" borderId="1" xfId="1">
      <alignment horizontal="left" wrapText="1"/>
    </xf>
    <xf numFmtId="1" fontId="3" fillId="0" borderId="2" xfId="19" applyNumberFormat="1" applyProtection="1">
      <alignment horizontal="left" vertical="top" shrinkToFit="1"/>
    </xf>
    <xf numFmtId="1" fontId="3" fillId="0" borderId="2" xfId="19">
      <alignment horizontal="left" vertical="top" shrinkToFit="1"/>
    </xf>
    <xf numFmtId="0" fontId="1" fillId="0" borderId="2" xfId="6" applyNumberFormat="1" applyProtection="1">
      <alignment horizontal="center" vertical="center" wrapText="1"/>
    </xf>
    <xf numFmtId="0" fontId="1" fillId="0" borderId="2" xfId="6">
      <alignment horizontal="center" vertical="center" wrapText="1"/>
    </xf>
    <xf numFmtId="0" fontId="1" fillId="0" borderId="2" xfId="7" applyNumberFormat="1" applyProtection="1">
      <alignment horizontal="center" vertical="center" wrapText="1"/>
    </xf>
    <xf numFmtId="0" fontId="1" fillId="0" borderId="2" xfId="7">
      <alignment horizontal="center" vertical="center" wrapText="1"/>
    </xf>
    <xf numFmtId="0" fontId="1" fillId="0" borderId="2" xfId="8" applyNumberFormat="1" applyProtection="1">
      <alignment horizontal="center" vertical="center" wrapText="1"/>
    </xf>
    <xf numFmtId="0" fontId="1" fillId="0" borderId="2" xfId="8">
      <alignment horizontal="center" vertical="center" wrapText="1"/>
    </xf>
    <xf numFmtId="0" fontId="1" fillId="0" borderId="2" xfId="10" applyNumberFormat="1" applyProtection="1">
      <alignment horizontal="center" vertical="center" wrapText="1"/>
    </xf>
    <xf numFmtId="0" fontId="1" fillId="0" borderId="2" xfId="10">
      <alignment horizontal="center" vertical="center" wrapText="1"/>
    </xf>
    <xf numFmtId="0" fontId="2" fillId="0" borderId="1" xfId="3" applyNumberFormat="1" applyProtection="1">
      <alignment horizontal="center" wrapText="1"/>
    </xf>
    <xf numFmtId="0" fontId="2" fillId="0" borderId="1" xfId="3">
      <alignment horizontal="center" wrapText="1"/>
    </xf>
    <xf numFmtId="0" fontId="1" fillId="0" borderId="12" xfId="11" applyBorder="1">
      <alignment horizontal="center" vertical="center" wrapText="1"/>
    </xf>
    <xf numFmtId="0" fontId="1" fillId="0" borderId="12" xfId="12" applyNumberFormat="1" applyBorder="1" applyProtection="1">
      <alignment horizontal="center" vertical="center" wrapText="1"/>
    </xf>
    <xf numFmtId="10" fontId="3" fillId="2" borderId="12" xfId="18" applyNumberFormat="1" applyBorder="1" applyProtection="1">
      <alignment horizontal="center" vertical="top" shrinkToFit="1"/>
    </xf>
    <xf numFmtId="10" fontId="3" fillId="3" borderId="12" xfId="22" applyNumberFormat="1" applyBorder="1" applyProtection="1">
      <alignment horizontal="center" vertical="top" shrinkToFit="1"/>
    </xf>
    <xf numFmtId="0" fontId="1" fillId="0" borderId="1" xfId="2" applyNumberFormat="1" applyAlignment="1" applyProtection="1">
      <alignment vertical="top"/>
    </xf>
    <xf numFmtId="0" fontId="1" fillId="0" borderId="13" xfId="2" applyNumberFormat="1" applyBorder="1" applyAlignment="1" applyProtection="1">
      <alignment horizontal="center" vertical="top" wrapText="1"/>
    </xf>
    <xf numFmtId="0" fontId="1" fillId="0" borderId="14" xfId="2" applyNumberFormat="1" applyBorder="1" applyAlignment="1" applyProtection="1">
      <alignment horizontal="center" vertical="top" wrapText="1"/>
    </xf>
    <xf numFmtId="0" fontId="0" fillId="0" borderId="0" xfId="0" applyAlignment="1" applyProtection="1">
      <alignment vertical="top"/>
      <protection locked="0"/>
    </xf>
    <xf numFmtId="10" fontId="5" fillId="6" borderId="11" xfId="2" applyNumberFormat="1" applyFont="1" applyFill="1" applyBorder="1" applyAlignment="1" applyProtection="1">
      <alignment vertical="top"/>
    </xf>
    <xf numFmtId="10" fontId="5" fillId="0" borderId="11" xfId="2" applyNumberFormat="1" applyFont="1" applyBorder="1" applyAlignment="1" applyProtection="1">
      <alignment vertical="top"/>
    </xf>
    <xf numFmtId="10" fontId="5" fillId="5" borderId="11" xfId="2" applyNumberFormat="1" applyFont="1" applyFill="1" applyBorder="1" applyAlignment="1" applyProtection="1">
      <alignment vertical="top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19"/>
    <cellStyle name="xl33" xfId="20"/>
    <cellStyle name="xl34" xfId="29"/>
    <cellStyle name="xl35" xfId="21"/>
    <cellStyle name="xl36" xfId="1"/>
    <cellStyle name="xl37" xfId="13"/>
    <cellStyle name="xl38" xfId="30"/>
    <cellStyle name="xl39" xfId="22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I73"/>
  <sheetViews>
    <sheetView showGridLines="0" showZeros="0" tabSelected="1" topLeftCell="B1" zoomScaleNormal="100" zoomScaleSheetLayoutView="100" workbookViewId="0">
      <pane ySplit="9" topLeftCell="A53" activePane="bottomLeft" state="frozen"/>
      <selection pane="bottomLeft" activeCell="AM68" sqref="AM68"/>
    </sheetView>
  </sheetViews>
  <sheetFormatPr defaultRowHeight="15" outlineLevelRow="3"/>
  <cols>
    <col min="1" max="1" width="9.140625" style="1" hidden="1"/>
    <col min="2" max="2" width="41.85546875" style="1" customWidth="1"/>
    <col min="3" max="3" width="21.7109375" style="1" customWidth="1"/>
    <col min="4" max="17" width="9.140625" style="1" hidden="1"/>
    <col min="18" max="18" width="14" style="1" customWidth="1"/>
    <col min="19" max="28" width="9.140625" style="1" hidden="1"/>
    <col min="29" max="29" width="15.7109375" style="1" customWidth="1"/>
    <col min="30" max="34" width="9.140625" style="1" hidden="1"/>
    <col min="35" max="35" width="11.5703125" style="51" customWidth="1"/>
    <col min="36" max="16384" width="9.140625" style="1"/>
  </cols>
  <sheetData>
    <row r="1" spans="1:35" ht="15.2" customHeight="1">
      <c r="A1" s="30" t="s">
        <v>115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48"/>
    </row>
    <row r="2" spans="1:35" ht="15.2" customHeight="1">
      <c r="A2" s="30" t="s">
        <v>0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48"/>
    </row>
    <row r="3" spans="1:35">
      <c r="A3" s="30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48"/>
    </row>
    <row r="4" spans="1:35">
      <c r="A4" s="30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48"/>
    </row>
    <row r="5" spans="1:35" ht="30" customHeight="1">
      <c r="A5" s="42" t="s">
        <v>118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"/>
      <c r="AH5" s="4"/>
      <c r="AI5" s="48"/>
    </row>
    <row r="6" spans="1:35" ht="15.75" customHeight="1">
      <c r="A6" s="18" t="s">
        <v>117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5"/>
      <c r="AH6" s="5"/>
      <c r="AI6" s="48"/>
    </row>
    <row r="7" spans="1:35" ht="12.75" customHeight="1">
      <c r="A7" s="20" t="s">
        <v>1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48"/>
    </row>
    <row r="8" spans="1:35" ht="30" customHeight="1">
      <c r="A8" s="34" t="s">
        <v>2</v>
      </c>
      <c r="B8" s="36" t="s">
        <v>3</v>
      </c>
      <c r="C8" s="38" t="s">
        <v>4</v>
      </c>
      <c r="D8" s="40" t="s">
        <v>2</v>
      </c>
      <c r="E8" s="22" t="s">
        <v>5</v>
      </c>
      <c r="F8" s="23"/>
      <c r="G8" s="23"/>
      <c r="H8" s="22" t="s">
        <v>6</v>
      </c>
      <c r="I8" s="23"/>
      <c r="J8" s="23"/>
      <c r="K8" s="16" t="s">
        <v>2</v>
      </c>
      <c r="L8" s="16" t="s">
        <v>2</v>
      </c>
      <c r="M8" s="16" t="s">
        <v>2</v>
      </c>
      <c r="N8" s="16" t="s">
        <v>2</v>
      </c>
      <c r="O8" s="16" t="s">
        <v>2</v>
      </c>
      <c r="P8" s="16" t="s">
        <v>2</v>
      </c>
      <c r="Q8" s="16" t="s">
        <v>2</v>
      </c>
      <c r="R8" s="16" t="s">
        <v>7</v>
      </c>
      <c r="S8" s="16" t="s">
        <v>2</v>
      </c>
      <c r="T8" s="16" t="s">
        <v>2</v>
      </c>
      <c r="U8" s="16" t="s">
        <v>2</v>
      </c>
      <c r="V8" s="16" t="s">
        <v>2</v>
      </c>
      <c r="W8" s="16" t="s">
        <v>2</v>
      </c>
      <c r="X8" s="22" t="s">
        <v>8</v>
      </c>
      <c r="Y8" s="23"/>
      <c r="Z8" s="23"/>
      <c r="AA8" s="24" t="s">
        <v>116</v>
      </c>
      <c r="AB8" s="25"/>
      <c r="AC8" s="26"/>
      <c r="AD8" s="7" t="s">
        <v>2</v>
      </c>
      <c r="AE8" s="22" t="s">
        <v>9</v>
      </c>
      <c r="AF8" s="23"/>
      <c r="AG8" s="22" t="s">
        <v>10</v>
      </c>
      <c r="AH8" s="44"/>
      <c r="AI8" s="49" t="s">
        <v>119</v>
      </c>
    </row>
    <row r="9" spans="1:35">
      <c r="A9" s="35"/>
      <c r="B9" s="37"/>
      <c r="C9" s="39"/>
      <c r="D9" s="41"/>
      <c r="E9" s="6" t="s">
        <v>2</v>
      </c>
      <c r="F9" s="6" t="s">
        <v>2</v>
      </c>
      <c r="G9" s="6" t="s">
        <v>2</v>
      </c>
      <c r="H9" s="6" t="s">
        <v>2</v>
      </c>
      <c r="I9" s="6" t="s">
        <v>2</v>
      </c>
      <c r="J9" s="6" t="s">
        <v>2</v>
      </c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6" t="s">
        <v>2</v>
      </c>
      <c r="Y9" s="6" t="s">
        <v>2</v>
      </c>
      <c r="Z9" s="6" t="s">
        <v>2</v>
      </c>
      <c r="AA9" s="27"/>
      <c r="AB9" s="28"/>
      <c r="AC9" s="29"/>
      <c r="AD9" s="6"/>
      <c r="AE9" s="6" t="s">
        <v>2</v>
      </c>
      <c r="AF9" s="6" t="s">
        <v>2</v>
      </c>
      <c r="AG9" s="6" t="s">
        <v>2</v>
      </c>
      <c r="AH9" s="45" t="s">
        <v>2</v>
      </c>
      <c r="AI9" s="50"/>
    </row>
    <row r="10" spans="1:35" ht="25.5">
      <c r="A10" s="8" t="s">
        <v>11</v>
      </c>
      <c r="B10" s="9" t="s">
        <v>12</v>
      </c>
      <c r="C10" s="8" t="s">
        <v>11</v>
      </c>
      <c r="D10" s="8"/>
      <c r="E10" s="10"/>
      <c r="F10" s="8"/>
      <c r="G10" s="8"/>
      <c r="H10" s="8"/>
      <c r="I10" s="8"/>
      <c r="J10" s="8"/>
      <c r="K10" s="8"/>
      <c r="L10" s="8"/>
      <c r="M10" s="8"/>
      <c r="N10" s="11">
        <v>0</v>
      </c>
      <c r="O10" s="11">
        <v>1551994</v>
      </c>
      <c r="P10" s="11">
        <v>0</v>
      </c>
      <c r="Q10" s="11">
        <v>1551994</v>
      </c>
      <c r="R10" s="11">
        <v>1551994</v>
      </c>
      <c r="S10" s="11">
        <v>1551994</v>
      </c>
      <c r="T10" s="11">
        <v>0</v>
      </c>
      <c r="U10" s="11">
        <v>0</v>
      </c>
      <c r="V10" s="11">
        <v>0</v>
      </c>
      <c r="W10" s="11">
        <v>0</v>
      </c>
      <c r="X10" s="11">
        <v>0</v>
      </c>
      <c r="Y10" s="11">
        <v>880994.18</v>
      </c>
      <c r="Z10" s="11">
        <v>880994.18</v>
      </c>
      <c r="AA10" s="11">
        <v>0</v>
      </c>
      <c r="AB10" s="11">
        <v>880994.18</v>
      </c>
      <c r="AC10" s="11">
        <f>AC11+AC25+AC30+AC43+AC46</f>
        <v>1493776.56</v>
      </c>
      <c r="AD10" s="11">
        <v>880994.18</v>
      </c>
      <c r="AE10" s="11">
        <v>670999.81999999995</v>
      </c>
      <c r="AF10" s="12">
        <v>0.56765308371037515</v>
      </c>
      <c r="AG10" s="11">
        <v>0</v>
      </c>
      <c r="AH10" s="46"/>
      <c r="AI10" s="52">
        <f>AC10/R10</f>
        <v>0.96248861786836803</v>
      </c>
    </row>
    <row r="11" spans="1:35" outlineLevel="1">
      <c r="A11" s="8" t="s">
        <v>13</v>
      </c>
      <c r="B11" s="9" t="s">
        <v>14</v>
      </c>
      <c r="C11" s="8" t="s">
        <v>13</v>
      </c>
      <c r="D11" s="8"/>
      <c r="E11" s="10"/>
      <c r="F11" s="8"/>
      <c r="G11" s="8"/>
      <c r="H11" s="8"/>
      <c r="I11" s="8"/>
      <c r="J11" s="8"/>
      <c r="K11" s="8"/>
      <c r="L11" s="8"/>
      <c r="M11" s="8"/>
      <c r="N11" s="11">
        <v>0</v>
      </c>
      <c r="O11" s="11">
        <v>62260</v>
      </c>
      <c r="P11" s="11">
        <v>0</v>
      </c>
      <c r="Q11" s="11">
        <v>62260</v>
      </c>
      <c r="R11" s="11">
        <v>62260</v>
      </c>
      <c r="S11" s="11">
        <v>62260</v>
      </c>
      <c r="T11" s="11">
        <v>0</v>
      </c>
      <c r="U11" s="11">
        <v>0</v>
      </c>
      <c r="V11" s="11">
        <v>0</v>
      </c>
      <c r="W11" s="11">
        <v>0</v>
      </c>
      <c r="X11" s="11">
        <v>0</v>
      </c>
      <c r="Y11" s="11">
        <v>52208.19</v>
      </c>
      <c r="Z11" s="11">
        <v>52208.19</v>
      </c>
      <c r="AA11" s="11">
        <v>0</v>
      </c>
      <c r="AB11" s="11">
        <v>52208.19</v>
      </c>
      <c r="AC11" s="11">
        <f>AC12+AC17+AC20</f>
        <v>61227.16</v>
      </c>
      <c r="AD11" s="11">
        <v>52208.19</v>
      </c>
      <c r="AE11" s="11">
        <v>10051.81</v>
      </c>
      <c r="AF11" s="12">
        <v>0.83855107613234825</v>
      </c>
      <c r="AG11" s="11">
        <v>0</v>
      </c>
      <c r="AH11" s="46"/>
      <c r="AI11" s="52">
        <f t="shared" ref="AI11:AI71" si="0">AC11/R11</f>
        <v>0.98341085769354331</v>
      </c>
    </row>
    <row r="12" spans="1:35" ht="89.25" outlineLevel="2">
      <c r="A12" s="8" t="s">
        <v>15</v>
      </c>
      <c r="B12" s="9" t="s">
        <v>16</v>
      </c>
      <c r="C12" s="8" t="s">
        <v>15</v>
      </c>
      <c r="D12" s="8"/>
      <c r="E12" s="10"/>
      <c r="F12" s="8"/>
      <c r="G12" s="8"/>
      <c r="H12" s="8"/>
      <c r="I12" s="8"/>
      <c r="J12" s="8"/>
      <c r="K12" s="8"/>
      <c r="L12" s="8"/>
      <c r="M12" s="8"/>
      <c r="N12" s="11">
        <v>0</v>
      </c>
      <c r="O12" s="11">
        <v>60000</v>
      </c>
      <c r="P12" s="11">
        <v>0</v>
      </c>
      <c r="Q12" s="11">
        <v>60000</v>
      </c>
      <c r="R12" s="11">
        <v>60000</v>
      </c>
      <c r="S12" s="11">
        <v>60000</v>
      </c>
      <c r="T12" s="11">
        <v>0</v>
      </c>
      <c r="U12" s="11">
        <v>0</v>
      </c>
      <c r="V12" s="11">
        <v>0</v>
      </c>
      <c r="W12" s="11">
        <v>0</v>
      </c>
      <c r="X12" s="11">
        <v>0</v>
      </c>
      <c r="Y12" s="11">
        <v>50981.03</v>
      </c>
      <c r="Z12" s="11">
        <v>50981.03</v>
      </c>
      <c r="AA12" s="11">
        <v>0</v>
      </c>
      <c r="AB12" s="11">
        <v>50981.03</v>
      </c>
      <c r="AC12" s="11">
        <v>60000</v>
      </c>
      <c r="AD12" s="11">
        <v>50981.03</v>
      </c>
      <c r="AE12" s="11">
        <v>9018.9699999999993</v>
      </c>
      <c r="AF12" s="12">
        <v>0.8496838333333333</v>
      </c>
      <c r="AG12" s="11">
        <v>0</v>
      </c>
      <c r="AH12" s="46"/>
      <c r="AI12" s="52">
        <f t="shared" si="0"/>
        <v>1</v>
      </c>
    </row>
    <row r="13" spans="1:35" ht="89.25" hidden="1" outlineLevel="3">
      <c r="A13" s="8" t="s">
        <v>17</v>
      </c>
      <c r="B13" s="9" t="s">
        <v>18</v>
      </c>
      <c r="C13" s="8" t="s">
        <v>17</v>
      </c>
      <c r="D13" s="8"/>
      <c r="E13" s="10"/>
      <c r="F13" s="8"/>
      <c r="G13" s="8"/>
      <c r="H13" s="8"/>
      <c r="I13" s="8"/>
      <c r="J13" s="8"/>
      <c r="K13" s="8"/>
      <c r="L13" s="8"/>
      <c r="M13" s="8"/>
      <c r="N13" s="11">
        <v>0</v>
      </c>
      <c r="O13" s="11">
        <v>60000</v>
      </c>
      <c r="P13" s="11">
        <v>0</v>
      </c>
      <c r="Q13" s="11">
        <v>60000</v>
      </c>
      <c r="R13" s="11">
        <v>60000</v>
      </c>
      <c r="S13" s="11">
        <v>60000</v>
      </c>
      <c r="T13" s="11">
        <v>0</v>
      </c>
      <c r="U13" s="11">
        <v>0</v>
      </c>
      <c r="V13" s="11">
        <v>0</v>
      </c>
      <c r="W13" s="11">
        <v>0</v>
      </c>
      <c r="X13" s="11">
        <v>0</v>
      </c>
      <c r="Y13" s="11">
        <v>0</v>
      </c>
      <c r="Z13" s="11">
        <v>0</v>
      </c>
      <c r="AA13" s="11">
        <v>0</v>
      </c>
      <c r="AB13" s="11">
        <v>0</v>
      </c>
      <c r="AC13" s="11">
        <v>0</v>
      </c>
      <c r="AD13" s="11">
        <v>0</v>
      </c>
      <c r="AE13" s="11">
        <v>60000</v>
      </c>
      <c r="AF13" s="12">
        <v>0</v>
      </c>
      <c r="AG13" s="11">
        <v>0</v>
      </c>
      <c r="AH13" s="46"/>
      <c r="AI13" s="52">
        <f t="shared" si="0"/>
        <v>0</v>
      </c>
    </row>
    <row r="14" spans="1:35" hidden="1" outlineLevel="3">
      <c r="A14" s="8" t="s">
        <v>19</v>
      </c>
      <c r="B14" s="9">
        <v>1.8210102010011001E+19</v>
      </c>
      <c r="C14" s="8" t="s">
        <v>19</v>
      </c>
      <c r="D14" s="8"/>
      <c r="E14" s="10"/>
      <c r="F14" s="8"/>
      <c r="G14" s="8"/>
      <c r="H14" s="8"/>
      <c r="I14" s="8"/>
      <c r="J14" s="8"/>
      <c r="K14" s="8"/>
      <c r="L14" s="8"/>
      <c r="M14" s="8"/>
      <c r="N14" s="11">
        <v>0</v>
      </c>
      <c r="O14" s="11">
        <v>0</v>
      </c>
      <c r="P14" s="11">
        <v>0</v>
      </c>
      <c r="Q14" s="11">
        <v>0</v>
      </c>
      <c r="R14" s="11">
        <v>0</v>
      </c>
      <c r="S14" s="11">
        <v>0</v>
      </c>
      <c r="T14" s="11">
        <v>0</v>
      </c>
      <c r="U14" s="11">
        <v>0</v>
      </c>
      <c r="V14" s="11">
        <v>0</v>
      </c>
      <c r="W14" s="11">
        <v>0</v>
      </c>
      <c r="X14" s="11">
        <v>0</v>
      </c>
      <c r="Y14" s="11">
        <v>50770.6</v>
      </c>
      <c r="Z14" s="11">
        <v>50770.6</v>
      </c>
      <c r="AA14" s="11">
        <v>0</v>
      </c>
      <c r="AB14" s="11">
        <v>50770.6</v>
      </c>
      <c r="AC14" s="11">
        <v>50770.6</v>
      </c>
      <c r="AD14" s="11">
        <v>50770.6</v>
      </c>
      <c r="AE14" s="11">
        <v>-50770.6</v>
      </c>
      <c r="AF14" s="12"/>
      <c r="AG14" s="11">
        <v>0</v>
      </c>
      <c r="AH14" s="46"/>
      <c r="AI14" s="52" t="e">
        <f t="shared" si="0"/>
        <v>#DIV/0!</v>
      </c>
    </row>
    <row r="15" spans="1:35" ht="89.25" hidden="1" outlineLevel="3">
      <c r="A15" s="8" t="s">
        <v>20</v>
      </c>
      <c r="B15" s="9" t="s">
        <v>21</v>
      </c>
      <c r="C15" s="8" t="s">
        <v>20</v>
      </c>
      <c r="D15" s="8"/>
      <c r="E15" s="10"/>
      <c r="F15" s="8"/>
      <c r="G15" s="8"/>
      <c r="H15" s="8"/>
      <c r="I15" s="8"/>
      <c r="J15" s="8"/>
      <c r="K15" s="8"/>
      <c r="L15" s="8"/>
      <c r="M15" s="8"/>
      <c r="N15" s="11">
        <v>0</v>
      </c>
      <c r="O15" s="11">
        <v>0</v>
      </c>
      <c r="P15" s="11">
        <v>0</v>
      </c>
      <c r="Q15" s="11">
        <v>0</v>
      </c>
      <c r="R15" s="11">
        <v>0</v>
      </c>
      <c r="S15" s="11">
        <v>0</v>
      </c>
      <c r="T15" s="11">
        <v>0</v>
      </c>
      <c r="U15" s="11">
        <v>0</v>
      </c>
      <c r="V15" s="11">
        <v>0</v>
      </c>
      <c r="W15" s="11">
        <v>0</v>
      </c>
      <c r="X15" s="11">
        <v>0</v>
      </c>
      <c r="Y15" s="11">
        <v>46</v>
      </c>
      <c r="Z15" s="11">
        <v>46</v>
      </c>
      <c r="AA15" s="11">
        <v>0</v>
      </c>
      <c r="AB15" s="11">
        <v>46</v>
      </c>
      <c r="AC15" s="11">
        <v>46</v>
      </c>
      <c r="AD15" s="11">
        <v>46</v>
      </c>
      <c r="AE15" s="11">
        <v>-46</v>
      </c>
      <c r="AF15" s="12"/>
      <c r="AG15" s="11">
        <v>0</v>
      </c>
      <c r="AH15" s="46"/>
      <c r="AI15" s="52" t="e">
        <f t="shared" si="0"/>
        <v>#DIV/0!</v>
      </c>
    </row>
    <row r="16" spans="1:35" hidden="1" outlineLevel="3">
      <c r="A16" s="8" t="s">
        <v>22</v>
      </c>
      <c r="B16" s="9">
        <v>1.8210102010013E+19</v>
      </c>
      <c r="C16" s="8" t="s">
        <v>22</v>
      </c>
      <c r="D16" s="8"/>
      <c r="E16" s="10"/>
      <c r="F16" s="8"/>
      <c r="G16" s="8"/>
      <c r="H16" s="8"/>
      <c r="I16" s="8"/>
      <c r="J16" s="8"/>
      <c r="K16" s="8"/>
      <c r="L16" s="8"/>
      <c r="M16" s="8"/>
      <c r="N16" s="11">
        <v>0</v>
      </c>
      <c r="O16" s="11">
        <v>0</v>
      </c>
      <c r="P16" s="11">
        <v>0</v>
      </c>
      <c r="Q16" s="11">
        <v>0</v>
      </c>
      <c r="R16" s="11">
        <v>0</v>
      </c>
      <c r="S16" s="11">
        <v>0</v>
      </c>
      <c r="T16" s="11">
        <v>0</v>
      </c>
      <c r="U16" s="11">
        <v>0</v>
      </c>
      <c r="V16" s="11">
        <v>0</v>
      </c>
      <c r="W16" s="11">
        <v>0</v>
      </c>
      <c r="X16" s="11">
        <v>0</v>
      </c>
      <c r="Y16" s="11">
        <v>164.43</v>
      </c>
      <c r="Z16" s="11">
        <v>164.43</v>
      </c>
      <c r="AA16" s="11">
        <v>0</v>
      </c>
      <c r="AB16" s="11">
        <v>164.43</v>
      </c>
      <c r="AC16" s="11">
        <v>164.43</v>
      </c>
      <c r="AD16" s="11">
        <v>164.43</v>
      </c>
      <c r="AE16" s="11">
        <v>-164.43</v>
      </c>
      <c r="AF16" s="12"/>
      <c r="AG16" s="11">
        <v>0</v>
      </c>
      <c r="AH16" s="46"/>
      <c r="AI16" s="52" t="e">
        <f t="shared" si="0"/>
        <v>#DIV/0!</v>
      </c>
    </row>
    <row r="17" spans="1:35" ht="140.25" outlineLevel="2" collapsed="1">
      <c r="A17" s="8" t="s">
        <v>23</v>
      </c>
      <c r="B17" s="9" t="s">
        <v>24</v>
      </c>
      <c r="C17" s="8" t="s">
        <v>23</v>
      </c>
      <c r="D17" s="8"/>
      <c r="E17" s="10"/>
      <c r="F17" s="8"/>
      <c r="G17" s="8"/>
      <c r="H17" s="8"/>
      <c r="I17" s="8"/>
      <c r="J17" s="8"/>
      <c r="K17" s="8"/>
      <c r="L17" s="8"/>
      <c r="M17" s="8"/>
      <c r="N17" s="11">
        <v>0</v>
      </c>
      <c r="O17" s="11">
        <v>360</v>
      </c>
      <c r="P17" s="11">
        <v>0</v>
      </c>
      <c r="Q17" s="11">
        <v>360</v>
      </c>
      <c r="R17" s="11">
        <v>360</v>
      </c>
      <c r="S17" s="11">
        <v>360</v>
      </c>
      <c r="T17" s="11">
        <v>0</v>
      </c>
      <c r="U17" s="11">
        <v>0</v>
      </c>
      <c r="V17" s="11">
        <v>0</v>
      </c>
      <c r="W17" s="11">
        <v>0</v>
      </c>
      <c r="X17" s="11">
        <v>0</v>
      </c>
      <c r="Y17" s="11">
        <v>6.37</v>
      </c>
      <c r="Z17" s="11">
        <v>6.37</v>
      </c>
      <c r="AA17" s="11">
        <v>0</v>
      </c>
      <c r="AB17" s="11">
        <v>6.37</v>
      </c>
      <c r="AC17" s="11">
        <v>6.37</v>
      </c>
      <c r="AD17" s="11">
        <v>6.37</v>
      </c>
      <c r="AE17" s="11">
        <v>353.63</v>
      </c>
      <c r="AF17" s="12">
        <v>1.7694444444444443E-2</v>
      </c>
      <c r="AG17" s="11">
        <v>0</v>
      </c>
      <c r="AH17" s="46"/>
      <c r="AI17" s="52">
        <f t="shared" si="0"/>
        <v>1.7694444444444443E-2</v>
      </c>
    </row>
    <row r="18" spans="1:35" ht="140.25" hidden="1" outlineLevel="3">
      <c r="A18" s="8" t="s">
        <v>25</v>
      </c>
      <c r="B18" s="9" t="s">
        <v>26</v>
      </c>
      <c r="C18" s="8" t="s">
        <v>25</v>
      </c>
      <c r="D18" s="8"/>
      <c r="E18" s="10"/>
      <c r="F18" s="8"/>
      <c r="G18" s="8"/>
      <c r="H18" s="8"/>
      <c r="I18" s="8"/>
      <c r="J18" s="8"/>
      <c r="K18" s="8"/>
      <c r="L18" s="8"/>
      <c r="M18" s="8"/>
      <c r="N18" s="11">
        <v>0</v>
      </c>
      <c r="O18" s="11">
        <v>360</v>
      </c>
      <c r="P18" s="11">
        <v>0</v>
      </c>
      <c r="Q18" s="11">
        <v>360</v>
      </c>
      <c r="R18" s="11">
        <v>360</v>
      </c>
      <c r="S18" s="11">
        <v>360</v>
      </c>
      <c r="T18" s="11">
        <v>0</v>
      </c>
      <c r="U18" s="11">
        <v>0</v>
      </c>
      <c r="V18" s="11">
        <v>0</v>
      </c>
      <c r="W18" s="11">
        <v>0</v>
      </c>
      <c r="X18" s="11">
        <v>0</v>
      </c>
      <c r="Y18" s="11">
        <v>0</v>
      </c>
      <c r="Z18" s="11">
        <v>0</v>
      </c>
      <c r="AA18" s="11">
        <v>0</v>
      </c>
      <c r="AB18" s="11">
        <v>0</v>
      </c>
      <c r="AC18" s="11">
        <v>0</v>
      </c>
      <c r="AD18" s="11">
        <v>0</v>
      </c>
      <c r="AE18" s="11">
        <v>360</v>
      </c>
      <c r="AF18" s="12">
        <v>0</v>
      </c>
      <c r="AG18" s="11">
        <v>0</v>
      </c>
      <c r="AH18" s="46"/>
      <c r="AI18" s="52">
        <f t="shared" si="0"/>
        <v>0</v>
      </c>
    </row>
    <row r="19" spans="1:35" hidden="1" outlineLevel="3">
      <c r="A19" s="8" t="s">
        <v>106</v>
      </c>
      <c r="B19" s="9">
        <v>1.8210102020011E+19</v>
      </c>
      <c r="C19" s="8" t="s">
        <v>106</v>
      </c>
      <c r="D19" s="8"/>
      <c r="E19" s="10"/>
      <c r="F19" s="8"/>
      <c r="G19" s="8"/>
      <c r="H19" s="8"/>
      <c r="I19" s="8"/>
      <c r="J19" s="8"/>
      <c r="K19" s="8"/>
      <c r="L19" s="8"/>
      <c r="M19" s="8"/>
      <c r="N19" s="11">
        <v>0</v>
      </c>
      <c r="O19" s="11">
        <v>0</v>
      </c>
      <c r="P19" s="11">
        <v>0</v>
      </c>
      <c r="Q19" s="11">
        <v>0</v>
      </c>
      <c r="R19" s="11">
        <v>0</v>
      </c>
      <c r="S19" s="11">
        <v>0</v>
      </c>
      <c r="T19" s="11">
        <v>0</v>
      </c>
      <c r="U19" s="11">
        <v>0</v>
      </c>
      <c r="V19" s="11">
        <v>0</v>
      </c>
      <c r="W19" s="11">
        <v>0</v>
      </c>
      <c r="X19" s="11">
        <v>0</v>
      </c>
      <c r="Y19" s="11">
        <v>6.37</v>
      </c>
      <c r="Z19" s="11">
        <v>6.37</v>
      </c>
      <c r="AA19" s="11">
        <v>0</v>
      </c>
      <c r="AB19" s="11">
        <v>6.37</v>
      </c>
      <c r="AC19" s="11">
        <v>6.37</v>
      </c>
      <c r="AD19" s="11">
        <v>6.37</v>
      </c>
      <c r="AE19" s="11">
        <v>-6.37</v>
      </c>
      <c r="AF19" s="12"/>
      <c r="AG19" s="11">
        <v>0</v>
      </c>
      <c r="AH19" s="46"/>
      <c r="AI19" s="52" t="e">
        <f t="shared" si="0"/>
        <v>#DIV/0!</v>
      </c>
    </row>
    <row r="20" spans="1:35" ht="51" outlineLevel="2" collapsed="1">
      <c r="A20" s="8" t="s">
        <v>27</v>
      </c>
      <c r="B20" s="9" t="s">
        <v>28</v>
      </c>
      <c r="C20" s="8" t="s">
        <v>27</v>
      </c>
      <c r="D20" s="8"/>
      <c r="E20" s="10"/>
      <c r="F20" s="8"/>
      <c r="G20" s="8"/>
      <c r="H20" s="8"/>
      <c r="I20" s="8"/>
      <c r="J20" s="8"/>
      <c r="K20" s="8"/>
      <c r="L20" s="8"/>
      <c r="M20" s="8"/>
      <c r="N20" s="11">
        <v>0</v>
      </c>
      <c r="O20" s="11">
        <v>1900</v>
      </c>
      <c r="P20" s="11">
        <v>0</v>
      </c>
      <c r="Q20" s="11">
        <v>1900</v>
      </c>
      <c r="R20" s="11">
        <v>1900</v>
      </c>
      <c r="S20" s="11">
        <v>1900</v>
      </c>
      <c r="T20" s="11">
        <v>0</v>
      </c>
      <c r="U20" s="11">
        <v>0</v>
      </c>
      <c r="V20" s="11">
        <v>0</v>
      </c>
      <c r="W20" s="11">
        <v>0</v>
      </c>
      <c r="X20" s="11">
        <v>0</v>
      </c>
      <c r="Y20" s="11">
        <v>1220.79</v>
      </c>
      <c r="Z20" s="11">
        <v>1220.79</v>
      </c>
      <c r="AA20" s="11">
        <v>0</v>
      </c>
      <c r="AB20" s="11">
        <v>1220.79</v>
      </c>
      <c r="AC20" s="11">
        <v>1220.79</v>
      </c>
      <c r="AD20" s="11">
        <v>1220.79</v>
      </c>
      <c r="AE20" s="11">
        <v>679.21</v>
      </c>
      <c r="AF20" s="12">
        <v>0.64252105263157899</v>
      </c>
      <c r="AG20" s="11">
        <v>0</v>
      </c>
      <c r="AH20" s="46"/>
      <c r="AI20" s="52">
        <f t="shared" si="0"/>
        <v>0.64252105263157888</v>
      </c>
    </row>
    <row r="21" spans="1:35" ht="51" hidden="1" outlineLevel="3">
      <c r="A21" s="8" t="s">
        <v>29</v>
      </c>
      <c r="B21" s="9" t="s">
        <v>30</v>
      </c>
      <c r="C21" s="8" t="s">
        <v>29</v>
      </c>
      <c r="D21" s="8"/>
      <c r="E21" s="10"/>
      <c r="F21" s="8"/>
      <c r="G21" s="8"/>
      <c r="H21" s="8"/>
      <c r="I21" s="8"/>
      <c r="J21" s="8"/>
      <c r="K21" s="8"/>
      <c r="L21" s="8"/>
      <c r="M21" s="8"/>
      <c r="N21" s="11">
        <v>0</v>
      </c>
      <c r="O21" s="11">
        <v>1900</v>
      </c>
      <c r="P21" s="11">
        <v>0</v>
      </c>
      <c r="Q21" s="11">
        <v>1900</v>
      </c>
      <c r="R21" s="11">
        <v>1900</v>
      </c>
      <c r="S21" s="11">
        <v>1900</v>
      </c>
      <c r="T21" s="11">
        <v>0</v>
      </c>
      <c r="U21" s="11">
        <v>0</v>
      </c>
      <c r="V21" s="11">
        <v>0</v>
      </c>
      <c r="W21" s="11">
        <v>0</v>
      </c>
      <c r="X21" s="11">
        <v>0</v>
      </c>
      <c r="Y21" s="11">
        <v>0</v>
      </c>
      <c r="Z21" s="11">
        <v>0</v>
      </c>
      <c r="AA21" s="11">
        <v>0</v>
      </c>
      <c r="AB21" s="11">
        <v>0</v>
      </c>
      <c r="AC21" s="11">
        <v>0</v>
      </c>
      <c r="AD21" s="11">
        <v>0</v>
      </c>
      <c r="AE21" s="11">
        <v>1900</v>
      </c>
      <c r="AF21" s="12">
        <v>0</v>
      </c>
      <c r="AG21" s="11">
        <v>0</v>
      </c>
      <c r="AH21" s="46"/>
      <c r="AI21" s="52">
        <f t="shared" si="0"/>
        <v>0</v>
      </c>
    </row>
    <row r="22" spans="1:35" hidden="1" outlineLevel="3">
      <c r="A22" s="8" t="s">
        <v>31</v>
      </c>
      <c r="B22" s="9">
        <v>1.8210102030011001E+19</v>
      </c>
      <c r="C22" s="8" t="s">
        <v>31</v>
      </c>
      <c r="D22" s="8"/>
      <c r="E22" s="10"/>
      <c r="F22" s="8"/>
      <c r="G22" s="8"/>
      <c r="H22" s="8"/>
      <c r="I22" s="8"/>
      <c r="J22" s="8"/>
      <c r="K22" s="8"/>
      <c r="L22" s="8"/>
      <c r="M22" s="8"/>
      <c r="N22" s="11">
        <v>0</v>
      </c>
      <c r="O22" s="11">
        <v>0</v>
      </c>
      <c r="P22" s="11">
        <v>0</v>
      </c>
      <c r="Q22" s="11">
        <v>0</v>
      </c>
      <c r="R22" s="11">
        <v>0</v>
      </c>
      <c r="S22" s="11">
        <v>0</v>
      </c>
      <c r="T22" s="11">
        <v>0</v>
      </c>
      <c r="U22" s="11">
        <v>0</v>
      </c>
      <c r="V22" s="11">
        <v>0</v>
      </c>
      <c r="W22" s="11">
        <v>0</v>
      </c>
      <c r="X22" s="11">
        <v>0</v>
      </c>
      <c r="Y22" s="11">
        <v>1200.7</v>
      </c>
      <c r="Z22" s="11">
        <v>1200.7</v>
      </c>
      <c r="AA22" s="11">
        <v>0</v>
      </c>
      <c r="AB22" s="11">
        <v>1200.7</v>
      </c>
      <c r="AC22" s="11">
        <v>1200.7</v>
      </c>
      <c r="AD22" s="11">
        <v>1200.7</v>
      </c>
      <c r="AE22" s="11">
        <v>-1200.7</v>
      </c>
      <c r="AF22" s="12"/>
      <c r="AG22" s="11">
        <v>0</v>
      </c>
      <c r="AH22" s="46"/>
      <c r="AI22" s="52" t="e">
        <f t="shared" si="0"/>
        <v>#DIV/0!</v>
      </c>
    </row>
    <row r="23" spans="1:35" ht="51" hidden="1" outlineLevel="3">
      <c r="A23" s="8" t="s">
        <v>32</v>
      </c>
      <c r="B23" s="9" t="s">
        <v>30</v>
      </c>
      <c r="C23" s="8" t="s">
        <v>32</v>
      </c>
      <c r="D23" s="8"/>
      <c r="E23" s="10"/>
      <c r="F23" s="8"/>
      <c r="G23" s="8"/>
      <c r="H23" s="8"/>
      <c r="I23" s="8"/>
      <c r="J23" s="8"/>
      <c r="K23" s="8"/>
      <c r="L23" s="8"/>
      <c r="M23" s="8"/>
      <c r="N23" s="11">
        <v>0</v>
      </c>
      <c r="O23" s="11">
        <v>0</v>
      </c>
      <c r="P23" s="11">
        <v>0</v>
      </c>
      <c r="Q23" s="11">
        <v>0</v>
      </c>
      <c r="R23" s="11">
        <v>0</v>
      </c>
      <c r="S23" s="11">
        <v>0</v>
      </c>
      <c r="T23" s="11">
        <v>0</v>
      </c>
      <c r="U23" s="11">
        <v>0</v>
      </c>
      <c r="V23" s="11">
        <v>0</v>
      </c>
      <c r="W23" s="11">
        <v>0</v>
      </c>
      <c r="X23" s="11">
        <v>0</v>
      </c>
      <c r="Y23" s="11">
        <v>-42.41</v>
      </c>
      <c r="Z23" s="11">
        <v>-42.41</v>
      </c>
      <c r="AA23" s="11">
        <v>0</v>
      </c>
      <c r="AB23" s="11">
        <v>-42.41</v>
      </c>
      <c r="AC23" s="11">
        <v>-42.41</v>
      </c>
      <c r="AD23" s="11">
        <v>-42.41</v>
      </c>
      <c r="AE23" s="11">
        <v>42.41</v>
      </c>
      <c r="AF23" s="12"/>
      <c r="AG23" s="11">
        <v>0</v>
      </c>
      <c r="AH23" s="46"/>
      <c r="AI23" s="52" t="e">
        <f t="shared" si="0"/>
        <v>#DIV/0!</v>
      </c>
    </row>
    <row r="24" spans="1:35" hidden="1" outlineLevel="3">
      <c r="A24" s="8" t="s">
        <v>111</v>
      </c>
      <c r="B24" s="9">
        <v>1.8210102030013E+19</v>
      </c>
      <c r="C24" s="8" t="s">
        <v>111</v>
      </c>
      <c r="D24" s="8"/>
      <c r="E24" s="10"/>
      <c r="F24" s="8"/>
      <c r="G24" s="8"/>
      <c r="H24" s="8"/>
      <c r="I24" s="8"/>
      <c r="J24" s="8"/>
      <c r="K24" s="8"/>
      <c r="L24" s="8"/>
      <c r="M24" s="8"/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  <c r="Y24" s="11">
        <v>62.5</v>
      </c>
      <c r="Z24" s="11">
        <v>62.5</v>
      </c>
      <c r="AA24" s="11">
        <v>0</v>
      </c>
      <c r="AB24" s="11">
        <v>62.5</v>
      </c>
      <c r="AC24" s="11">
        <v>62.5</v>
      </c>
      <c r="AD24" s="11">
        <v>62.5</v>
      </c>
      <c r="AE24" s="11">
        <v>-62.5</v>
      </c>
      <c r="AF24" s="12"/>
      <c r="AG24" s="11">
        <v>0</v>
      </c>
      <c r="AH24" s="46"/>
      <c r="AI24" s="52" t="e">
        <f t="shared" si="0"/>
        <v>#DIV/0!</v>
      </c>
    </row>
    <row r="25" spans="1:35" outlineLevel="1" collapsed="1">
      <c r="A25" s="8" t="s">
        <v>100</v>
      </c>
      <c r="B25" s="9" t="s">
        <v>101</v>
      </c>
      <c r="C25" s="8" t="s">
        <v>100</v>
      </c>
      <c r="D25" s="8"/>
      <c r="E25" s="10"/>
      <c r="F25" s="8"/>
      <c r="G25" s="8"/>
      <c r="H25" s="8"/>
      <c r="I25" s="8"/>
      <c r="J25" s="8"/>
      <c r="K25" s="8"/>
      <c r="L25" s="8"/>
      <c r="M25" s="8"/>
      <c r="N25" s="11">
        <v>0</v>
      </c>
      <c r="O25" s="11">
        <v>4434</v>
      </c>
      <c r="P25" s="11">
        <v>0</v>
      </c>
      <c r="Q25" s="11">
        <v>4434</v>
      </c>
      <c r="R25" s="11">
        <v>4434</v>
      </c>
      <c r="S25" s="11">
        <v>4434</v>
      </c>
      <c r="T25" s="11">
        <v>0</v>
      </c>
      <c r="U25" s="11">
        <v>0</v>
      </c>
      <c r="V25" s="11">
        <v>0</v>
      </c>
      <c r="W25" s="11">
        <v>0</v>
      </c>
      <c r="X25" s="11">
        <v>0</v>
      </c>
      <c r="Y25" s="11">
        <v>20178.400000000001</v>
      </c>
      <c r="Z25" s="11">
        <v>20178.400000000001</v>
      </c>
      <c r="AA25" s="11">
        <v>0</v>
      </c>
      <c r="AB25" s="11">
        <v>20178.400000000001</v>
      </c>
      <c r="AC25" s="11">
        <f>AC26</f>
        <v>20178.400000000001</v>
      </c>
      <c r="AD25" s="11">
        <v>20178.400000000001</v>
      </c>
      <c r="AE25" s="11">
        <v>-15744.4</v>
      </c>
      <c r="AF25" s="12">
        <v>4.5508344609833111</v>
      </c>
      <c r="AG25" s="11">
        <v>0</v>
      </c>
      <c r="AH25" s="46"/>
      <c r="AI25" s="52">
        <f t="shared" si="0"/>
        <v>4.5508344609833111</v>
      </c>
    </row>
    <row r="26" spans="1:35" outlineLevel="2">
      <c r="A26" s="8" t="s">
        <v>102</v>
      </c>
      <c r="B26" s="9" t="s">
        <v>103</v>
      </c>
      <c r="C26" s="8" t="s">
        <v>102</v>
      </c>
      <c r="D26" s="8"/>
      <c r="E26" s="10"/>
      <c r="F26" s="8"/>
      <c r="G26" s="8"/>
      <c r="H26" s="8"/>
      <c r="I26" s="8"/>
      <c r="J26" s="8"/>
      <c r="K26" s="8"/>
      <c r="L26" s="8"/>
      <c r="M26" s="8"/>
      <c r="N26" s="11">
        <v>0</v>
      </c>
      <c r="O26" s="11">
        <v>4434</v>
      </c>
      <c r="P26" s="11">
        <v>0</v>
      </c>
      <c r="Q26" s="11">
        <v>4434</v>
      </c>
      <c r="R26" s="11">
        <v>4434</v>
      </c>
      <c r="S26" s="11">
        <v>4434</v>
      </c>
      <c r="T26" s="11">
        <v>0</v>
      </c>
      <c r="U26" s="11">
        <v>0</v>
      </c>
      <c r="V26" s="11">
        <v>0</v>
      </c>
      <c r="W26" s="11">
        <v>0</v>
      </c>
      <c r="X26" s="11">
        <v>0</v>
      </c>
      <c r="Y26" s="11">
        <v>20178.400000000001</v>
      </c>
      <c r="Z26" s="11">
        <v>20178.400000000001</v>
      </c>
      <c r="AA26" s="11">
        <v>0</v>
      </c>
      <c r="AB26" s="11">
        <v>20178.400000000001</v>
      </c>
      <c r="AC26" s="11">
        <v>20178.400000000001</v>
      </c>
      <c r="AD26" s="11">
        <v>20178.400000000001</v>
      </c>
      <c r="AE26" s="11">
        <v>-15744.4</v>
      </c>
      <c r="AF26" s="12">
        <v>4.5508344609833111</v>
      </c>
      <c r="AG26" s="11">
        <v>0</v>
      </c>
      <c r="AH26" s="46"/>
      <c r="AI26" s="52">
        <f t="shared" si="0"/>
        <v>4.5508344609833111</v>
      </c>
    </row>
    <row r="27" spans="1:35" hidden="1" outlineLevel="3">
      <c r="A27" s="8" t="s">
        <v>104</v>
      </c>
      <c r="B27" s="9" t="s">
        <v>105</v>
      </c>
      <c r="C27" s="8" t="s">
        <v>104</v>
      </c>
      <c r="D27" s="8"/>
      <c r="E27" s="10"/>
      <c r="F27" s="8"/>
      <c r="G27" s="8"/>
      <c r="H27" s="8"/>
      <c r="I27" s="8"/>
      <c r="J27" s="8"/>
      <c r="K27" s="8"/>
      <c r="L27" s="8"/>
      <c r="M27" s="8"/>
      <c r="N27" s="11">
        <v>0</v>
      </c>
      <c r="O27" s="11">
        <v>4434</v>
      </c>
      <c r="P27" s="11">
        <v>0</v>
      </c>
      <c r="Q27" s="11">
        <v>4434</v>
      </c>
      <c r="R27" s="11">
        <v>4434</v>
      </c>
      <c r="S27" s="11">
        <v>4434</v>
      </c>
      <c r="T27" s="11">
        <v>0</v>
      </c>
      <c r="U27" s="11">
        <v>0</v>
      </c>
      <c r="V27" s="11">
        <v>0</v>
      </c>
      <c r="W27" s="11">
        <v>0</v>
      </c>
      <c r="X27" s="11">
        <v>0</v>
      </c>
      <c r="Y27" s="11">
        <v>0</v>
      </c>
      <c r="Z27" s="11">
        <v>0</v>
      </c>
      <c r="AA27" s="11">
        <v>0</v>
      </c>
      <c r="AB27" s="11">
        <v>0</v>
      </c>
      <c r="AC27" s="11">
        <v>0</v>
      </c>
      <c r="AD27" s="11">
        <v>0</v>
      </c>
      <c r="AE27" s="11">
        <v>4434</v>
      </c>
      <c r="AF27" s="12">
        <v>0</v>
      </c>
      <c r="AG27" s="11">
        <v>0</v>
      </c>
      <c r="AH27" s="46"/>
      <c r="AI27" s="52">
        <f t="shared" si="0"/>
        <v>0</v>
      </c>
    </row>
    <row r="28" spans="1:35" hidden="1" outlineLevel="3">
      <c r="A28" s="8" t="s">
        <v>112</v>
      </c>
      <c r="B28" s="9">
        <v>1.8210503010011001E+19</v>
      </c>
      <c r="C28" s="8" t="s">
        <v>112</v>
      </c>
      <c r="D28" s="8"/>
      <c r="E28" s="10"/>
      <c r="F28" s="8"/>
      <c r="G28" s="8"/>
      <c r="H28" s="8"/>
      <c r="I28" s="8"/>
      <c r="J28" s="8"/>
      <c r="K28" s="8"/>
      <c r="L28" s="8"/>
      <c r="M28" s="8"/>
      <c r="N28" s="11">
        <v>0</v>
      </c>
      <c r="O28" s="11">
        <v>0</v>
      </c>
      <c r="P28" s="11">
        <v>0</v>
      </c>
      <c r="Q28" s="11">
        <v>0</v>
      </c>
      <c r="R28" s="11">
        <v>0</v>
      </c>
      <c r="S28" s="11">
        <v>0</v>
      </c>
      <c r="T28" s="11">
        <v>0</v>
      </c>
      <c r="U28" s="11">
        <v>0</v>
      </c>
      <c r="V28" s="11">
        <v>0</v>
      </c>
      <c r="W28" s="11">
        <v>0</v>
      </c>
      <c r="X28" s="11">
        <v>0</v>
      </c>
      <c r="Y28" s="11">
        <v>19642.25</v>
      </c>
      <c r="Z28" s="11">
        <v>19642.25</v>
      </c>
      <c r="AA28" s="11">
        <v>0</v>
      </c>
      <c r="AB28" s="11">
        <v>19642.25</v>
      </c>
      <c r="AC28" s="11">
        <v>19642.25</v>
      </c>
      <c r="AD28" s="11">
        <v>19642.25</v>
      </c>
      <c r="AE28" s="11">
        <v>-19642.25</v>
      </c>
      <c r="AF28" s="12"/>
      <c r="AG28" s="11">
        <v>0</v>
      </c>
      <c r="AH28" s="46"/>
      <c r="AI28" s="52" t="e">
        <f t="shared" si="0"/>
        <v>#DIV/0!</v>
      </c>
    </row>
    <row r="29" spans="1:35" hidden="1" outlineLevel="3">
      <c r="A29" s="8" t="s">
        <v>113</v>
      </c>
      <c r="B29" s="9" t="s">
        <v>114</v>
      </c>
      <c r="C29" s="8" t="s">
        <v>113</v>
      </c>
      <c r="D29" s="8"/>
      <c r="E29" s="10"/>
      <c r="F29" s="8"/>
      <c r="G29" s="8"/>
      <c r="H29" s="8"/>
      <c r="I29" s="8"/>
      <c r="J29" s="8"/>
      <c r="K29" s="8"/>
      <c r="L29" s="8"/>
      <c r="M29" s="8"/>
      <c r="N29" s="11">
        <v>0</v>
      </c>
      <c r="O29" s="11">
        <v>0</v>
      </c>
      <c r="P29" s="11">
        <v>0</v>
      </c>
      <c r="Q29" s="11">
        <v>0</v>
      </c>
      <c r="R29" s="11">
        <v>0</v>
      </c>
      <c r="S29" s="11">
        <v>0</v>
      </c>
      <c r="T29" s="11">
        <v>0</v>
      </c>
      <c r="U29" s="11">
        <v>0</v>
      </c>
      <c r="V29" s="11">
        <v>0</v>
      </c>
      <c r="W29" s="11">
        <v>0</v>
      </c>
      <c r="X29" s="11">
        <v>0</v>
      </c>
      <c r="Y29" s="11">
        <v>536.15</v>
      </c>
      <c r="Z29" s="11">
        <v>536.15</v>
      </c>
      <c r="AA29" s="11">
        <v>0</v>
      </c>
      <c r="AB29" s="11">
        <v>536.15</v>
      </c>
      <c r="AC29" s="11">
        <v>536.15</v>
      </c>
      <c r="AD29" s="11">
        <v>536.15</v>
      </c>
      <c r="AE29" s="11">
        <v>-536.15</v>
      </c>
      <c r="AF29" s="12"/>
      <c r="AG29" s="11">
        <v>0</v>
      </c>
      <c r="AH29" s="46"/>
      <c r="AI29" s="52" t="e">
        <f t="shared" si="0"/>
        <v>#DIV/0!</v>
      </c>
    </row>
    <row r="30" spans="1:35" outlineLevel="1" collapsed="1">
      <c r="A30" s="8" t="s">
        <v>33</v>
      </c>
      <c r="B30" s="9" t="s">
        <v>34</v>
      </c>
      <c r="C30" s="8" t="s">
        <v>33</v>
      </c>
      <c r="D30" s="8"/>
      <c r="E30" s="10"/>
      <c r="F30" s="8"/>
      <c r="G30" s="8"/>
      <c r="H30" s="8"/>
      <c r="I30" s="8"/>
      <c r="J30" s="8"/>
      <c r="K30" s="8"/>
      <c r="L30" s="8"/>
      <c r="M30" s="8"/>
      <c r="N30" s="11">
        <v>0</v>
      </c>
      <c r="O30" s="11">
        <v>1435300</v>
      </c>
      <c r="P30" s="11">
        <v>0</v>
      </c>
      <c r="Q30" s="11">
        <v>1435300</v>
      </c>
      <c r="R30" s="11">
        <v>1435300</v>
      </c>
      <c r="S30" s="11">
        <v>1435300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  <c r="Y30" s="11">
        <v>798071.85</v>
      </c>
      <c r="Z30" s="11">
        <v>798071.85</v>
      </c>
      <c r="AA30" s="11">
        <v>0</v>
      </c>
      <c r="AB30" s="11">
        <v>798071.85</v>
      </c>
      <c r="AC30" s="11">
        <f>AC31+AC35+AC39</f>
        <v>1399915</v>
      </c>
      <c r="AD30" s="11">
        <v>798071.85</v>
      </c>
      <c r="AE30" s="11">
        <v>637228.15</v>
      </c>
      <c r="AF30" s="12">
        <v>0.55603138716644607</v>
      </c>
      <c r="AG30" s="11">
        <v>0</v>
      </c>
      <c r="AH30" s="46"/>
      <c r="AI30" s="52">
        <f t="shared" si="0"/>
        <v>0.97534661743189577</v>
      </c>
    </row>
    <row r="31" spans="1:35" ht="51" outlineLevel="2">
      <c r="A31" s="8" t="s">
        <v>35</v>
      </c>
      <c r="B31" s="9" t="s">
        <v>36</v>
      </c>
      <c r="C31" s="8" t="s">
        <v>35</v>
      </c>
      <c r="D31" s="8"/>
      <c r="E31" s="10"/>
      <c r="F31" s="8"/>
      <c r="G31" s="8"/>
      <c r="H31" s="8"/>
      <c r="I31" s="8"/>
      <c r="J31" s="8"/>
      <c r="K31" s="8"/>
      <c r="L31" s="8"/>
      <c r="M31" s="8"/>
      <c r="N31" s="11">
        <v>0</v>
      </c>
      <c r="O31" s="11">
        <v>430300</v>
      </c>
      <c r="P31" s="11">
        <v>0</v>
      </c>
      <c r="Q31" s="11">
        <v>430300</v>
      </c>
      <c r="R31" s="11">
        <v>430300</v>
      </c>
      <c r="S31" s="11">
        <v>430300</v>
      </c>
      <c r="T31" s="11">
        <v>0</v>
      </c>
      <c r="U31" s="11">
        <v>0</v>
      </c>
      <c r="V31" s="11">
        <v>0</v>
      </c>
      <c r="W31" s="11">
        <v>0</v>
      </c>
      <c r="X31" s="11">
        <v>0</v>
      </c>
      <c r="Y31" s="11">
        <v>116597.51</v>
      </c>
      <c r="Z31" s="11">
        <v>116597.51</v>
      </c>
      <c r="AA31" s="11">
        <v>0</v>
      </c>
      <c r="AB31" s="11">
        <v>116597.51</v>
      </c>
      <c r="AC31" s="11">
        <v>349915</v>
      </c>
      <c r="AD31" s="11">
        <v>116597.51</v>
      </c>
      <c r="AE31" s="11">
        <v>313702.49</v>
      </c>
      <c r="AF31" s="12">
        <v>0.27096795259121542</v>
      </c>
      <c r="AG31" s="11">
        <v>0</v>
      </c>
      <c r="AH31" s="46"/>
      <c r="AI31" s="52">
        <f t="shared" si="0"/>
        <v>0.8131884731582617</v>
      </c>
    </row>
    <row r="32" spans="1:35" ht="51" hidden="1" outlineLevel="3">
      <c r="A32" s="8" t="s">
        <v>37</v>
      </c>
      <c r="B32" s="9" t="s">
        <v>38</v>
      </c>
      <c r="C32" s="8" t="s">
        <v>37</v>
      </c>
      <c r="D32" s="8"/>
      <c r="E32" s="10"/>
      <c r="F32" s="8"/>
      <c r="G32" s="8"/>
      <c r="H32" s="8"/>
      <c r="I32" s="8"/>
      <c r="J32" s="8"/>
      <c r="K32" s="8"/>
      <c r="L32" s="8"/>
      <c r="M32" s="8"/>
      <c r="N32" s="11">
        <v>0</v>
      </c>
      <c r="O32" s="11">
        <v>430300</v>
      </c>
      <c r="P32" s="11">
        <v>0</v>
      </c>
      <c r="Q32" s="11">
        <v>430300</v>
      </c>
      <c r="R32" s="11">
        <v>430300</v>
      </c>
      <c r="S32" s="11">
        <v>430300</v>
      </c>
      <c r="T32" s="11">
        <v>0</v>
      </c>
      <c r="U32" s="11">
        <v>0</v>
      </c>
      <c r="V32" s="11">
        <v>0</v>
      </c>
      <c r="W32" s="11">
        <v>0</v>
      </c>
      <c r="X32" s="11">
        <v>0</v>
      </c>
      <c r="Y32" s="11">
        <v>0</v>
      </c>
      <c r="Z32" s="11">
        <v>0</v>
      </c>
      <c r="AA32" s="11">
        <v>0</v>
      </c>
      <c r="AB32" s="11">
        <v>0</v>
      </c>
      <c r="AC32" s="11">
        <v>0</v>
      </c>
      <c r="AD32" s="11">
        <v>0</v>
      </c>
      <c r="AE32" s="11">
        <v>430300</v>
      </c>
      <c r="AF32" s="12">
        <v>0</v>
      </c>
      <c r="AG32" s="11">
        <v>0</v>
      </c>
      <c r="AH32" s="46"/>
      <c r="AI32" s="52">
        <f t="shared" si="0"/>
        <v>0</v>
      </c>
    </row>
    <row r="33" spans="1:35" hidden="1" outlineLevel="3">
      <c r="A33" s="8" t="s">
        <v>39</v>
      </c>
      <c r="B33" s="9">
        <v>1.8210601030101E+19</v>
      </c>
      <c r="C33" s="8" t="s">
        <v>39</v>
      </c>
      <c r="D33" s="8"/>
      <c r="E33" s="10"/>
      <c r="F33" s="8"/>
      <c r="G33" s="8"/>
      <c r="H33" s="8"/>
      <c r="I33" s="8"/>
      <c r="J33" s="8"/>
      <c r="K33" s="8"/>
      <c r="L33" s="8"/>
      <c r="M33" s="8"/>
      <c r="N33" s="11">
        <v>0</v>
      </c>
      <c r="O33" s="11">
        <v>0</v>
      </c>
      <c r="P33" s="11">
        <v>0</v>
      </c>
      <c r="Q33" s="11">
        <v>0</v>
      </c>
      <c r="R33" s="11">
        <v>0</v>
      </c>
      <c r="S33" s="11">
        <v>0</v>
      </c>
      <c r="T33" s="11">
        <v>0</v>
      </c>
      <c r="U33" s="11">
        <v>0</v>
      </c>
      <c r="V33" s="11">
        <v>0</v>
      </c>
      <c r="W33" s="11">
        <v>0</v>
      </c>
      <c r="X33" s="11">
        <v>0</v>
      </c>
      <c r="Y33" s="11">
        <v>116896.4</v>
      </c>
      <c r="Z33" s="11">
        <v>116896.4</v>
      </c>
      <c r="AA33" s="11">
        <v>0</v>
      </c>
      <c r="AB33" s="11">
        <v>116896.4</v>
      </c>
      <c r="AC33" s="11">
        <v>116896.4</v>
      </c>
      <c r="AD33" s="11">
        <v>116896.4</v>
      </c>
      <c r="AE33" s="11">
        <v>-116896.4</v>
      </c>
      <c r="AF33" s="12"/>
      <c r="AG33" s="11">
        <v>0</v>
      </c>
      <c r="AH33" s="46"/>
      <c r="AI33" s="52" t="e">
        <f t="shared" si="0"/>
        <v>#DIV/0!</v>
      </c>
    </row>
    <row r="34" spans="1:35" hidden="1" outlineLevel="3">
      <c r="A34" s="8" t="s">
        <v>40</v>
      </c>
      <c r="B34" s="9">
        <v>1.82106010301021E+19</v>
      </c>
      <c r="C34" s="8" t="s">
        <v>40</v>
      </c>
      <c r="D34" s="8"/>
      <c r="E34" s="10"/>
      <c r="F34" s="8"/>
      <c r="G34" s="8"/>
      <c r="H34" s="8"/>
      <c r="I34" s="8"/>
      <c r="J34" s="8"/>
      <c r="K34" s="8"/>
      <c r="L34" s="8"/>
      <c r="M34" s="8"/>
      <c r="N34" s="11">
        <v>0</v>
      </c>
      <c r="O34" s="11">
        <v>0</v>
      </c>
      <c r="P34" s="11">
        <v>0</v>
      </c>
      <c r="Q34" s="11">
        <v>0</v>
      </c>
      <c r="R34" s="11">
        <v>0</v>
      </c>
      <c r="S34" s="11">
        <v>0</v>
      </c>
      <c r="T34" s="11">
        <v>0</v>
      </c>
      <c r="U34" s="11">
        <v>0</v>
      </c>
      <c r="V34" s="11">
        <v>0</v>
      </c>
      <c r="W34" s="11">
        <v>0</v>
      </c>
      <c r="X34" s="11">
        <v>0</v>
      </c>
      <c r="Y34" s="11">
        <v>-298.89</v>
      </c>
      <c r="Z34" s="11">
        <v>-298.89</v>
      </c>
      <c r="AA34" s="11">
        <v>0</v>
      </c>
      <c r="AB34" s="11">
        <v>-298.89</v>
      </c>
      <c r="AC34" s="11">
        <v>-298.89</v>
      </c>
      <c r="AD34" s="11">
        <v>-298.89</v>
      </c>
      <c r="AE34" s="11">
        <v>298.89</v>
      </c>
      <c r="AF34" s="12"/>
      <c r="AG34" s="11">
        <v>0</v>
      </c>
      <c r="AH34" s="46"/>
      <c r="AI34" s="52" t="e">
        <f t="shared" si="0"/>
        <v>#DIV/0!</v>
      </c>
    </row>
    <row r="35" spans="1:35" ht="51" outlineLevel="2" collapsed="1">
      <c r="A35" s="8" t="s">
        <v>41</v>
      </c>
      <c r="B35" s="9" t="s">
        <v>42</v>
      </c>
      <c r="C35" s="8" t="s">
        <v>41</v>
      </c>
      <c r="D35" s="8"/>
      <c r="E35" s="10"/>
      <c r="F35" s="8"/>
      <c r="G35" s="8"/>
      <c r="H35" s="8"/>
      <c r="I35" s="8"/>
      <c r="J35" s="8"/>
      <c r="K35" s="8"/>
      <c r="L35" s="8"/>
      <c r="M35" s="8"/>
      <c r="N35" s="11">
        <v>0</v>
      </c>
      <c r="O35" s="11">
        <v>400000</v>
      </c>
      <c r="P35" s="11">
        <v>0</v>
      </c>
      <c r="Q35" s="11">
        <v>400000</v>
      </c>
      <c r="R35" s="11">
        <v>400000</v>
      </c>
      <c r="S35" s="11">
        <v>400000</v>
      </c>
      <c r="T35" s="11">
        <v>0</v>
      </c>
      <c r="U35" s="11">
        <v>0</v>
      </c>
      <c r="V35" s="11">
        <v>0</v>
      </c>
      <c r="W35" s="11">
        <v>0</v>
      </c>
      <c r="X35" s="11">
        <v>0</v>
      </c>
      <c r="Y35" s="11">
        <v>402447.05</v>
      </c>
      <c r="Z35" s="11">
        <v>402447.05</v>
      </c>
      <c r="AA35" s="11">
        <v>0</v>
      </c>
      <c r="AB35" s="11">
        <v>402447.05</v>
      </c>
      <c r="AC35" s="11">
        <v>440000</v>
      </c>
      <c r="AD35" s="11">
        <v>402447.05</v>
      </c>
      <c r="AE35" s="11">
        <v>-2447.0500000000002</v>
      </c>
      <c r="AF35" s="12">
        <v>1.0061176249999999</v>
      </c>
      <c r="AG35" s="11">
        <v>0</v>
      </c>
      <c r="AH35" s="46"/>
      <c r="AI35" s="52">
        <f t="shared" si="0"/>
        <v>1.1000000000000001</v>
      </c>
    </row>
    <row r="36" spans="1:35" ht="51" hidden="1" outlineLevel="3">
      <c r="A36" s="8" t="s">
        <v>43</v>
      </c>
      <c r="B36" s="9" t="s">
        <v>44</v>
      </c>
      <c r="C36" s="8" t="s">
        <v>43</v>
      </c>
      <c r="D36" s="8"/>
      <c r="E36" s="10"/>
      <c r="F36" s="8"/>
      <c r="G36" s="8"/>
      <c r="H36" s="8"/>
      <c r="I36" s="8"/>
      <c r="J36" s="8"/>
      <c r="K36" s="8"/>
      <c r="L36" s="8"/>
      <c r="M36" s="8"/>
      <c r="N36" s="11">
        <v>0</v>
      </c>
      <c r="O36" s="11">
        <v>400000</v>
      </c>
      <c r="P36" s="11">
        <v>0</v>
      </c>
      <c r="Q36" s="11">
        <v>400000</v>
      </c>
      <c r="R36" s="11">
        <v>400000</v>
      </c>
      <c r="S36" s="11">
        <v>400000</v>
      </c>
      <c r="T36" s="11">
        <v>0</v>
      </c>
      <c r="U36" s="11">
        <v>0</v>
      </c>
      <c r="V36" s="11">
        <v>0</v>
      </c>
      <c r="W36" s="11">
        <v>0</v>
      </c>
      <c r="X36" s="11">
        <v>0</v>
      </c>
      <c r="Y36" s="11">
        <v>0</v>
      </c>
      <c r="Z36" s="11">
        <v>0</v>
      </c>
      <c r="AA36" s="11">
        <v>0</v>
      </c>
      <c r="AB36" s="11">
        <v>0</v>
      </c>
      <c r="AC36" s="11">
        <v>0</v>
      </c>
      <c r="AD36" s="11">
        <v>0</v>
      </c>
      <c r="AE36" s="11">
        <v>400000</v>
      </c>
      <c r="AF36" s="12">
        <v>0</v>
      </c>
      <c r="AG36" s="11">
        <v>0</v>
      </c>
      <c r="AH36" s="46"/>
      <c r="AI36" s="52">
        <f t="shared" si="0"/>
        <v>0</v>
      </c>
    </row>
    <row r="37" spans="1:35" hidden="1" outlineLevel="3">
      <c r="A37" s="8" t="s">
        <v>45</v>
      </c>
      <c r="B37" s="9">
        <v>1.8210606033101001E+19</v>
      </c>
      <c r="C37" s="8" t="s">
        <v>45</v>
      </c>
      <c r="D37" s="8"/>
      <c r="E37" s="10"/>
      <c r="F37" s="8"/>
      <c r="G37" s="8"/>
      <c r="H37" s="8"/>
      <c r="I37" s="8"/>
      <c r="J37" s="8"/>
      <c r="K37" s="8"/>
      <c r="L37" s="8"/>
      <c r="M37" s="8"/>
      <c r="N37" s="11">
        <v>0</v>
      </c>
      <c r="O37" s="11">
        <v>0</v>
      </c>
      <c r="P37" s="11">
        <v>0</v>
      </c>
      <c r="Q37" s="11">
        <v>0</v>
      </c>
      <c r="R37" s="11">
        <v>0</v>
      </c>
      <c r="S37" s="11">
        <v>0</v>
      </c>
      <c r="T37" s="11">
        <v>0</v>
      </c>
      <c r="U37" s="11">
        <v>0</v>
      </c>
      <c r="V37" s="11">
        <v>0</v>
      </c>
      <c r="W37" s="11">
        <v>0</v>
      </c>
      <c r="X37" s="11">
        <v>0</v>
      </c>
      <c r="Y37" s="11">
        <v>401582.21</v>
      </c>
      <c r="Z37" s="11">
        <v>401582.21</v>
      </c>
      <c r="AA37" s="11">
        <v>0</v>
      </c>
      <c r="AB37" s="11">
        <v>401582.21</v>
      </c>
      <c r="AC37" s="11">
        <v>401582.21</v>
      </c>
      <c r="AD37" s="11">
        <v>401582.21</v>
      </c>
      <c r="AE37" s="11">
        <v>-401582.21</v>
      </c>
      <c r="AF37" s="12"/>
      <c r="AG37" s="11">
        <v>0</v>
      </c>
      <c r="AH37" s="46"/>
      <c r="AI37" s="52" t="e">
        <f t="shared" si="0"/>
        <v>#DIV/0!</v>
      </c>
    </row>
    <row r="38" spans="1:35" hidden="1" outlineLevel="3">
      <c r="A38" s="8" t="s">
        <v>46</v>
      </c>
      <c r="B38" s="9">
        <v>1.82106060331021E+19</v>
      </c>
      <c r="C38" s="8" t="s">
        <v>46</v>
      </c>
      <c r="D38" s="8"/>
      <c r="E38" s="10"/>
      <c r="F38" s="8"/>
      <c r="G38" s="8"/>
      <c r="H38" s="8"/>
      <c r="I38" s="8"/>
      <c r="J38" s="8"/>
      <c r="K38" s="8"/>
      <c r="L38" s="8"/>
      <c r="M38" s="8"/>
      <c r="N38" s="11">
        <v>0</v>
      </c>
      <c r="O38" s="11">
        <v>0</v>
      </c>
      <c r="P38" s="11">
        <v>0</v>
      </c>
      <c r="Q38" s="11">
        <v>0</v>
      </c>
      <c r="R38" s="11">
        <v>0</v>
      </c>
      <c r="S38" s="11">
        <v>0</v>
      </c>
      <c r="T38" s="11">
        <v>0</v>
      </c>
      <c r="U38" s="11">
        <v>0</v>
      </c>
      <c r="V38" s="11">
        <v>0</v>
      </c>
      <c r="W38" s="11">
        <v>0</v>
      </c>
      <c r="X38" s="11">
        <v>0</v>
      </c>
      <c r="Y38" s="11">
        <v>864.84</v>
      </c>
      <c r="Z38" s="11">
        <v>864.84</v>
      </c>
      <c r="AA38" s="11">
        <v>0</v>
      </c>
      <c r="AB38" s="11">
        <v>864.84</v>
      </c>
      <c r="AC38" s="11">
        <v>864.84</v>
      </c>
      <c r="AD38" s="11">
        <v>864.84</v>
      </c>
      <c r="AE38" s="11">
        <v>-864.84</v>
      </c>
      <c r="AF38" s="12"/>
      <c r="AG38" s="11">
        <v>0</v>
      </c>
      <c r="AH38" s="46"/>
      <c r="AI38" s="52" t="e">
        <f t="shared" si="0"/>
        <v>#DIV/0!</v>
      </c>
    </row>
    <row r="39" spans="1:35" ht="51" outlineLevel="2" collapsed="1">
      <c r="A39" s="8" t="s">
        <v>47</v>
      </c>
      <c r="B39" s="9" t="s">
        <v>48</v>
      </c>
      <c r="C39" s="8" t="s">
        <v>47</v>
      </c>
      <c r="D39" s="8"/>
      <c r="E39" s="10"/>
      <c r="F39" s="8"/>
      <c r="G39" s="8"/>
      <c r="H39" s="8"/>
      <c r="I39" s="8"/>
      <c r="J39" s="8"/>
      <c r="K39" s="8"/>
      <c r="L39" s="8"/>
      <c r="M39" s="8"/>
      <c r="N39" s="11">
        <v>0</v>
      </c>
      <c r="O39" s="11">
        <v>605000</v>
      </c>
      <c r="P39" s="11">
        <v>0</v>
      </c>
      <c r="Q39" s="11">
        <v>605000</v>
      </c>
      <c r="R39" s="11">
        <v>605000</v>
      </c>
      <c r="S39" s="11">
        <v>605000</v>
      </c>
      <c r="T39" s="11">
        <v>0</v>
      </c>
      <c r="U39" s="11">
        <v>0</v>
      </c>
      <c r="V39" s="11">
        <v>0</v>
      </c>
      <c r="W39" s="11">
        <v>0</v>
      </c>
      <c r="X39" s="11">
        <v>0</v>
      </c>
      <c r="Y39" s="11">
        <v>279027.28999999998</v>
      </c>
      <c r="Z39" s="11">
        <v>279027.28999999998</v>
      </c>
      <c r="AA39" s="11">
        <v>0</v>
      </c>
      <c r="AB39" s="11">
        <v>279027.28999999998</v>
      </c>
      <c r="AC39" s="11">
        <v>610000</v>
      </c>
      <c r="AD39" s="11">
        <v>279027.28999999998</v>
      </c>
      <c r="AE39" s="11">
        <v>325972.71000000002</v>
      </c>
      <c r="AF39" s="12">
        <v>0.46120213223140494</v>
      </c>
      <c r="AG39" s="11">
        <v>0</v>
      </c>
      <c r="AH39" s="46"/>
      <c r="AI39" s="52">
        <f t="shared" si="0"/>
        <v>1.0082644628099173</v>
      </c>
    </row>
    <row r="40" spans="1:35" ht="51" hidden="1" outlineLevel="3">
      <c r="A40" s="8" t="s">
        <v>49</v>
      </c>
      <c r="B40" s="9" t="s">
        <v>50</v>
      </c>
      <c r="C40" s="8" t="s">
        <v>49</v>
      </c>
      <c r="D40" s="8"/>
      <c r="E40" s="10"/>
      <c r="F40" s="8"/>
      <c r="G40" s="8"/>
      <c r="H40" s="8"/>
      <c r="I40" s="8"/>
      <c r="J40" s="8"/>
      <c r="K40" s="8"/>
      <c r="L40" s="8"/>
      <c r="M40" s="8"/>
      <c r="N40" s="11">
        <v>0</v>
      </c>
      <c r="O40" s="11">
        <v>605000</v>
      </c>
      <c r="P40" s="11">
        <v>0</v>
      </c>
      <c r="Q40" s="11">
        <v>605000</v>
      </c>
      <c r="R40" s="11">
        <v>605000</v>
      </c>
      <c r="S40" s="11">
        <v>605000</v>
      </c>
      <c r="T40" s="11">
        <v>0</v>
      </c>
      <c r="U40" s="11">
        <v>0</v>
      </c>
      <c r="V40" s="11">
        <v>0</v>
      </c>
      <c r="W40" s="11">
        <v>0</v>
      </c>
      <c r="X40" s="11">
        <v>0</v>
      </c>
      <c r="Y40" s="11">
        <v>0</v>
      </c>
      <c r="Z40" s="11">
        <v>0</v>
      </c>
      <c r="AA40" s="11">
        <v>0</v>
      </c>
      <c r="AB40" s="11">
        <v>0</v>
      </c>
      <c r="AC40" s="11">
        <v>0</v>
      </c>
      <c r="AD40" s="11">
        <v>0</v>
      </c>
      <c r="AE40" s="11">
        <v>605000</v>
      </c>
      <c r="AF40" s="12">
        <v>0</v>
      </c>
      <c r="AG40" s="11">
        <v>0</v>
      </c>
      <c r="AH40" s="46"/>
      <c r="AI40" s="52">
        <f t="shared" si="0"/>
        <v>0</v>
      </c>
    </row>
    <row r="41" spans="1:35" hidden="1" outlineLevel="3">
      <c r="A41" s="8" t="s">
        <v>51</v>
      </c>
      <c r="B41" s="9">
        <v>1.8210606043101E+19</v>
      </c>
      <c r="C41" s="8" t="s">
        <v>51</v>
      </c>
      <c r="D41" s="8"/>
      <c r="E41" s="10"/>
      <c r="F41" s="8"/>
      <c r="G41" s="8"/>
      <c r="H41" s="8"/>
      <c r="I41" s="8"/>
      <c r="J41" s="8"/>
      <c r="K41" s="8"/>
      <c r="L41" s="8"/>
      <c r="M41" s="8"/>
      <c r="N41" s="11">
        <v>0</v>
      </c>
      <c r="O41" s="11">
        <v>0</v>
      </c>
      <c r="P41" s="11">
        <v>0</v>
      </c>
      <c r="Q41" s="11">
        <v>0</v>
      </c>
      <c r="R41" s="11">
        <v>0</v>
      </c>
      <c r="S41" s="11">
        <v>0</v>
      </c>
      <c r="T41" s="11">
        <v>0</v>
      </c>
      <c r="U41" s="11">
        <v>0</v>
      </c>
      <c r="V41" s="11">
        <v>0</v>
      </c>
      <c r="W41" s="11">
        <v>0</v>
      </c>
      <c r="X41" s="11">
        <v>0</v>
      </c>
      <c r="Y41" s="11">
        <v>272115.45</v>
      </c>
      <c r="Z41" s="11">
        <v>272115.45</v>
      </c>
      <c r="AA41" s="11">
        <v>0</v>
      </c>
      <c r="AB41" s="11">
        <v>272115.45</v>
      </c>
      <c r="AC41" s="11">
        <v>272115.45</v>
      </c>
      <c r="AD41" s="11">
        <v>272115.45</v>
      </c>
      <c r="AE41" s="11">
        <v>-272115.45</v>
      </c>
      <c r="AF41" s="12"/>
      <c r="AG41" s="11">
        <v>0</v>
      </c>
      <c r="AH41" s="46"/>
      <c r="AI41" s="52" t="e">
        <f t="shared" si="0"/>
        <v>#DIV/0!</v>
      </c>
    </row>
    <row r="42" spans="1:35" hidden="1" outlineLevel="3">
      <c r="A42" s="8" t="s">
        <v>52</v>
      </c>
      <c r="B42" s="9">
        <v>1.8210606043102099E+19</v>
      </c>
      <c r="C42" s="8" t="s">
        <v>52</v>
      </c>
      <c r="D42" s="8"/>
      <c r="E42" s="10"/>
      <c r="F42" s="8"/>
      <c r="G42" s="8"/>
      <c r="H42" s="8"/>
      <c r="I42" s="8"/>
      <c r="J42" s="8"/>
      <c r="K42" s="8"/>
      <c r="L42" s="8"/>
      <c r="M42" s="8"/>
      <c r="N42" s="11">
        <v>0</v>
      </c>
      <c r="O42" s="11">
        <v>0</v>
      </c>
      <c r="P42" s="11">
        <v>0</v>
      </c>
      <c r="Q42" s="11">
        <v>0</v>
      </c>
      <c r="R42" s="11">
        <v>0</v>
      </c>
      <c r="S42" s="11">
        <v>0</v>
      </c>
      <c r="T42" s="11">
        <v>0</v>
      </c>
      <c r="U42" s="11">
        <v>0</v>
      </c>
      <c r="V42" s="11">
        <v>0</v>
      </c>
      <c r="W42" s="11">
        <v>0</v>
      </c>
      <c r="X42" s="11">
        <v>0</v>
      </c>
      <c r="Y42" s="11">
        <v>6911.84</v>
      </c>
      <c r="Z42" s="11">
        <v>6911.84</v>
      </c>
      <c r="AA42" s="11">
        <v>0</v>
      </c>
      <c r="AB42" s="11">
        <v>6911.84</v>
      </c>
      <c r="AC42" s="11">
        <v>6911.84</v>
      </c>
      <c r="AD42" s="11">
        <v>6911.84</v>
      </c>
      <c r="AE42" s="11">
        <v>-6911.84</v>
      </c>
      <c r="AF42" s="12"/>
      <c r="AG42" s="11">
        <v>0</v>
      </c>
      <c r="AH42" s="46"/>
      <c r="AI42" s="52" t="e">
        <f t="shared" si="0"/>
        <v>#DIV/0!</v>
      </c>
    </row>
    <row r="43" spans="1:35" ht="51" outlineLevel="1" collapsed="1">
      <c r="A43" s="8" t="s">
        <v>53</v>
      </c>
      <c r="B43" s="9" t="s">
        <v>54</v>
      </c>
      <c r="C43" s="8" t="s">
        <v>53</v>
      </c>
      <c r="D43" s="8"/>
      <c r="E43" s="10"/>
      <c r="F43" s="8"/>
      <c r="G43" s="8"/>
      <c r="H43" s="8"/>
      <c r="I43" s="8"/>
      <c r="J43" s="8"/>
      <c r="K43" s="8"/>
      <c r="L43" s="8"/>
      <c r="M43" s="8"/>
      <c r="N43" s="11">
        <v>0</v>
      </c>
      <c r="O43" s="11">
        <v>20000</v>
      </c>
      <c r="P43" s="11">
        <v>0</v>
      </c>
      <c r="Q43" s="11">
        <v>20000</v>
      </c>
      <c r="R43" s="11">
        <v>20000</v>
      </c>
      <c r="S43" s="11">
        <v>20000</v>
      </c>
      <c r="T43" s="11">
        <v>0</v>
      </c>
      <c r="U43" s="11">
        <v>0</v>
      </c>
      <c r="V43" s="11">
        <v>0</v>
      </c>
      <c r="W43" s="11">
        <v>0</v>
      </c>
      <c r="X43" s="11">
        <v>0</v>
      </c>
      <c r="Y43" s="11">
        <v>10535.74</v>
      </c>
      <c r="Z43" s="11">
        <v>10535.74</v>
      </c>
      <c r="AA43" s="11">
        <v>0</v>
      </c>
      <c r="AB43" s="11">
        <v>10535.74</v>
      </c>
      <c r="AC43" s="11">
        <f>AC44</f>
        <v>12456</v>
      </c>
      <c r="AD43" s="11">
        <v>10535.74</v>
      </c>
      <c r="AE43" s="11">
        <v>9464.26</v>
      </c>
      <c r="AF43" s="12">
        <v>0.52678700000000001</v>
      </c>
      <c r="AG43" s="11">
        <v>0</v>
      </c>
      <c r="AH43" s="46"/>
      <c r="AI43" s="52">
        <f t="shared" si="0"/>
        <v>0.62280000000000002</v>
      </c>
    </row>
    <row r="44" spans="1:35" ht="89.25" outlineLevel="2">
      <c r="A44" s="8" t="s">
        <v>55</v>
      </c>
      <c r="B44" s="9" t="s">
        <v>56</v>
      </c>
      <c r="C44" s="8" t="s">
        <v>55</v>
      </c>
      <c r="D44" s="8"/>
      <c r="E44" s="10"/>
      <c r="F44" s="8"/>
      <c r="G44" s="8"/>
      <c r="H44" s="8"/>
      <c r="I44" s="8"/>
      <c r="J44" s="8"/>
      <c r="K44" s="8"/>
      <c r="L44" s="8"/>
      <c r="M44" s="8"/>
      <c r="N44" s="11">
        <v>0</v>
      </c>
      <c r="O44" s="11">
        <v>20000</v>
      </c>
      <c r="P44" s="11">
        <v>0</v>
      </c>
      <c r="Q44" s="11">
        <v>20000</v>
      </c>
      <c r="R44" s="11">
        <v>20000</v>
      </c>
      <c r="S44" s="11">
        <v>20000</v>
      </c>
      <c r="T44" s="11">
        <v>0</v>
      </c>
      <c r="U44" s="11">
        <v>0</v>
      </c>
      <c r="V44" s="11">
        <v>0</v>
      </c>
      <c r="W44" s="11">
        <v>0</v>
      </c>
      <c r="X44" s="11">
        <v>0</v>
      </c>
      <c r="Y44" s="11">
        <v>10535.74</v>
      </c>
      <c r="Z44" s="11">
        <v>10535.74</v>
      </c>
      <c r="AA44" s="11">
        <v>0</v>
      </c>
      <c r="AB44" s="11">
        <v>10535.74</v>
      </c>
      <c r="AC44" s="11">
        <v>12456</v>
      </c>
      <c r="AD44" s="11">
        <v>10535.74</v>
      </c>
      <c r="AE44" s="11">
        <v>9464.26</v>
      </c>
      <c r="AF44" s="12">
        <v>0.52678700000000001</v>
      </c>
      <c r="AG44" s="11">
        <v>0</v>
      </c>
      <c r="AH44" s="46"/>
      <c r="AI44" s="52">
        <f t="shared" si="0"/>
        <v>0.62280000000000002</v>
      </c>
    </row>
    <row r="45" spans="1:35" ht="89.25" hidden="1" outlineLevel="3">
      <c r="A45" s="8" t="s">
        <v>57</v>
      </c>
      <c r="B45" s="9" t="s">
        <v>58</v>
      </c>
      <c r="C45" s="8" t="s">
        <v>57</v>
      </c>
      <c r="D45" s="8"/>
      <c r="E45" s="10"/>
      <c r="F45" s="8"/>
      <c r="G45" s="8"/>
      <c r="H45" s="8"/>
      <c r="I45" s="8"/>
      <c r="J45" s="8"/>
      <c r="K45" s="8"/>
      <c r="L45" s="8"/>
      <c r="M45" s="8"/>
      <c r="N45" s="11">
        <v>0</v>
      </c>
      <c r="O45" s="11">
        <v>20000</v>
      </c>
      <c r="P45" s="11">
        <v>0</v>
      </c>
      <c r="Q45" s="11">
        <v>20000</v>
      </c>
      <c r="R45" s="11">
        <v>20000</v>
      </c>
      <c r="S45" s="11">
        <v>20000</v>
      </c>
      <c r="T45" s="11">
        <v>0</v>
      </c>
      <c r="U45" s="11">
        <v>0</v>
      </c>
      <c r="V45" s="11">
        <v>0</v>
      </c>
      <c r="W45" s="11">
        <v>0</v>
      </c>
      <c r="X45" s="11">
        <v>0</v>
      </c>
      <c r="Y45" s="11">
        <v>10535.74</v>
      </c>
      <c r="Z45" s="11">
        <v>10535.74</v>
      </c>
      <c r="AA45" s="11">
        <v>0</v>
      </c>
      <c r="AB45" s="11">
        <v>10535.74</v>
      </c>
      <c r="AC45" s="11">
        <v>10535.74</v>
      </c>
      <c r="AD45" s="11">
        <v>10535.74</v>
      </c>
      <c r="AE45" s="11">
        <v>9464.26</v>
      </c>
      <c r="AF45" s="12">
        <v>0.52678700000000001</v>
      </c>
      <c r="AG45" s="11">
        <v>0</v>
      </c>
      <c r="AH45" s="46"/>
      <c r="AI45" s="52">
        <f t="shared" si="0"/>
        <v>0.52678700000000001</v>
      </c>
    </row>
    <row r="46" spans="1:35" ht="38.25" outlineLevel="1" collapsed="1">
      <c r="A46" s="8" t="s">
        <v>59</v>
      </c>
      <c r="B46" s="9" t="s">
        <v>60</v>
      </c>
      <c r="C46" s="8" t="s">
        <v>59</v>
      </c>
      <c r="D46" s="8"/>
      <c r="E46" s="10"/>
      <c r="F46" s="8"/>
      <c r="G46" s="8"/>
      <c r="H46" s="8"/>
      <c r="I46" s="8"/>
      <c r="J46" s="8"/>
      <c r="K46" s="8"/>
      <c r="L46" s="8"/>
      <c r="M46" s="8"/>
      <c r="N46" s="11">
        <v>0</v>
      </c>
      <c r="O46" s="11">
        <v>30000</v>
      </c>
      <c r="P46" s="11">
        <v>0</v>
      </c>
      <c r="Q46" s="11">
        <v>30000</v>
      </c>
      <c r="R46" s="11">
        <v>30000</v>
      </c>
      <c r="S46" s="11">
        <v>30000</v>
      </c>
      <c r="T46" s="11">
        <v>0</v>
      </c>
      <c r="U46" s="11">
        <v>0</v>
      </c>
      <c r="V46" s="11">
        <v>0</v>
      </c>
      <c r="W46" s="11">
        <v>0</v>
      </c>
      <c r="X46" s="11">
        <v>0</v>
      </c>
      <c r="Y46" s="11">
        <v>0</v>
      </c>
      <c r="Z46" s="11">
        <v>0</v>
      </c>
      <c r="AA46" s="11">
        <v>0</v>
      </c>
      <c r="AB46" s="11">
        <v>0</v>
      </c>
      <c r="AC46" s="11">
        <f>AC47</f>
        <v>0</v>
      </c>
      <c r="AD46" s="11">
        <v>0</v>
      </c>
      <c r="AE46" s="11">
        <v>30000</v>
      </c>
      <c r="AF46" s="12">
        <v>0</v>
      </c>
      <c r="AG46" s="11">
        <v>0</v>
      </c>
      <c r="AH46" s="46"/>
      <c r="AI46" s="52">
        <f t="shared" si="0"/>
        <v>0</v>
      </c>
    </row>
    <row r="47" spans="1:35" ht="51" outlineLevel="2">
      <c r="A47" s="8" t="s">
        <v>61</v>
      </c>
      <c r="B47" s="9" t="s">
        <v>62</v>
      </c>
      <c r="C47" s="8" t="s">
        <v>61</v>
      </c>
      <c r="D47" s="8"/>
      <c r="E47" s="10"/>
      <c r="F47" s="8"/>
      <c r="G47" s="8"/>
      <c r="H47" s="8"/>
      <c r="I47" s="8"/>
      <c r="J47" s="8"/>
      <c r="K47" s="8"/>
      <c r="L47" s="8"/>
      <c r="M47" s="8"/>
      <c r="N47" s="11">
        <v>0</v>
      </c>
      <c r="O47" s="11">
        <v>30000</v>
      </c>
      <c r="P47" s="11">
        <v>0</v>
      </c>
      <c r="Q47" s="11">
        <v>30000</v>
      </c>
      <c r="R47" s="11">
        <v>30000</v>
      </c>
      <c r="S47" s="11">
        <v>30000</v>
      </c>
      <c r="T47" s="11">
        <v>0</v>
      </c>
      <c r="U47" s="11">
        <v>0</v>
      </c>
      <c r="V47" s="11">
        <v>0</v>
      </c>
      <c r="W47" s="11">
        <v>0</v>
      </c>
      <c r="X47" s="11">
        <v>0</v>
      </c>
      <c r="Y47" s="11">
        <v>0</v>
      </c>
      <c r="Z47" s="11">
        <v>0</v>
      </c>
      <c r="AA47" s="11">
        <v>0</v>
      </c>
      <c r="AB47" s="11">
        <v>0</v>
      </c>
      <c r="AC47" s="11">
        <v>0</v>
      </c>
      <c r="AD47" s="11">
        <v>0</v>
      </c>
      <c r="AE47" s="11">
        <v>30000</v>
      </c>
      <c r="AF47" s="12">
        <v>0</v>
      </c>
      <c r="AG47" s="11">
        <v>0</v>
      </c>
      <c r="AH47" s="46"/>
      <c r="AI47" s="52">
        <f t="shared" si="0"/>
        <v>0</v>
      </c>
    </row>
    <row r="48" spans="1:35" ht="51" hidden="1" outlineLevel="3">
      <c r="A48" s="8" t="s">
        <v>63</v>
      </c>
      <c r="B48" s="9" t="s">
        <v>64</v>
      </c>
      <c r="C48" s="8" t="s">
        <v>63</v>
      </c>
      <c r="D48" s="8"/>
      <c r="E48" s="10"/>
      <c r="F48" s="8"/>
      <c r="G48" s="8"/>
      <c r="H48" s="8"/>
      <c r="I48" s="8"/>
      <c r="J48" s="8"/>
      <c r="K48" s="8"/>
      <c r="L48" s="8"/>
      <c r="M48" s="8"/>
      <c r="N48" s="11">
        <v>0</v>
      </c>
      <c r="O48" s="11">
        <v>30000</v>
      </c>
      <c r="P48" s="11">
        <v>0</v>
      </c>
      <c r="Q48" s="11">
        <v>30000</v>
      </c>
      <c r="R48" s="11">
        <v>30000</v>
      </c>
      <c r="S48" s="11">
        <v>30000</v>
      </c>
      <c r="T48" s="11">
        <v>0</v>
      </c>
      <c r="U48" s="11">
        <v>0</v>
      </c>
      <c r="V48" s="11">
        <v>0</v>
      </c>
      <c r="W48" s="11">
        <v>0</v>
      </c>
      <c r="X48" s="11">
        <v>0</v>
      </c>
      <c r="Y48" s="11">
        <v>0</v>
      </c>
      <c r="Z48" s="11">
        <v>0</v>
      </c>
      <c r="AA48" s="11">
        <v>0</v>
      </c>
      <c r="AB48" s="11">
        <v>0</v>
      </c>
      <c r="AC48" s="11">
        <v>0</v>
      </c>
      <c r="AD48" s="11">
        <v>0</v>
      </c>
      <c r="AE48" s="11">
        <v>30000</v>
      </c>
      <c r="AF48" s="12">
        <v>0</v>
      </c>
      <c r="AG48" s="11">
        <v>0</v>
      </c>
      <c r="AH48" s="46"/>
      <c r="AI48" s="52">
        <f t="shared" si="0"/>
        <v>0</v>
      </c>
    </row>
    <row r="49" spans="1:35" collapsed="1">
      <c r="A49" s="8" t="s">
        <v>65</v>
      </c>
      <c r="B49" s="9" t="s">
        <v>66</v>
      </c>
      <c r="C49" s="8" t="s">
        <v>65</v>
      </c>
      <c r="D49" s="8"/>
      <c r="E49" s="10"/>
      <c r="F49" s="8"/>
      <c r="G49" s="8"/>
      <c r="H49" s="8"/>
      <c r="I49" s="8"/>
      <c r="J49" s="8"/>
      <c r="K49" s="8"/>
      <c r="L49" s="8"/>
      <c r="M49" s="8"/>
      <c r="N49" s="11">
        <v>0</v>
      </c>
      <c r="O49" s="11">
        <v>6070802.9900000002</v>
      </c>
      <c r="P49" s="11">
        <v>4166757.01</v>
      </c>
      <c r="Q49" s="11">
        <v>10237560</v>
      </c>
      <c r="R49" s="11">
        <v>10237560</v>
      </c>
      <c r="S49" s="11">
        <v>10237560</v>
      </c>
      <c r="T49" s="11">
        <v>0</v>
      </c>
      <c r="U49" s="11">
        <v>0</v>
      </c>
      <c r="V49" s="11">
        <v>0</v>
      </c>
      <c r="W49" s="11">
        <v>0</v>
      </c>
      <c r="X49" s="11">
        <v>105828.99</v>
      </c>
      <c r="Y49" s="11">
        <v>9275496.4600000009</v>
      </c>
      <c r="Z49" s="11">
        <v>9169667.4700000007</v>
      </c>
      <c r="AA49" s="11">
        <v>105828.99</v>
      </c>
      <c r="AB49" s="11">
        <v>9275496.4600000009</v>
      </c>
      <c r="AC49" s="11">
        <f>AC50+AC67</f>
        <v>10104705.199999999</v>
      </c>
      <c r="AD49" s="11">
        <v>9169667.4700000007</v>
      </c>
      <c r="AE49" s="11">
        <v>1067892.53</v>
      </c>
      <c r="AF49" s="12">
        <v>0.89568876470565251</v>
      </c>
      <c r="AG49" s="11">
        <v>0</v>
      </c>
      <c r="AH49" s="46"/>
      <c r="AI49" s="52">
        <f t="shared" si="0"/>
        <v>0.9870228062155435</v>
      </c>
    </row>
    <row r="50" spans="1:35" ht="38.25" outlineLevel="1">
      <c r="A50" s="8" t="s">
        <v>67</v>
      </c>
      <c r="B50" s="9" t="s">
        <v>68</v>
      </c>
      <c r="C50" s="8" t="s">
        <v>67</v>
      </c>
      <c r="D50" s="8"/>
      <c r="E50" s="10"/>
      <c r="F50" s="8"/>
      <c r="G50" s="8"/>
      <c r="H50" s="8"/>
      <c r="I50" s="8"/>
      <c r="J50" s="8"/>
      <c r="K50" s="8"/>
      <c r="L50" s="8"/>
      <c r="M50" s="8"/>
      <c r="N50" s="11">
        <v>0</v>
      </c>
      <c r="O50" s="11">
        <v>6070802.9900000002</v>
      </c>
      <c r="P50" s="11">
        <v>4166757.01</v>
      </c>
      <c r="Q50" s="11">
        <v>10237560</v>
      </c>
      <c r="R50" s="11">
        <v>10237560</v>
      </c>
      <c r="S50" s="11">
        <v>10237560</v>
      </c>
      <c r="T50" s="11">
        <v>0</v>
      </c>
      <c r="U50" s="11">
        <v>0</v>
      </c>
      <c r="V50" s="11">
        <v>0</v>
      </c>
      <c r="W50" s="11">
        <v>0</v>
      </c>
      <c r="X50" s="11">
        <v>0</v>
      </c>
      <c r="Y50" s="11">
        <v>9302522.2699999996</v>
      </c>
      <c r="Z50" s="11">
        <v>9302522.2699999996</v>
      </c>
      <c r="AA50" s="11">
        <v>0</v>
      </c>
      <c r="AB50" s="11">
        <v>9302522.2699999996</v>
      </c>
      <c r="AC50" s="11">
        <f>AC51+AC53+AC55+AC57+AC59+AC62+AC64</f>
        <v>10237560</v>
      </c>
      <c r="AD50" s="11">
        <v>9302522.2699999996</v>
      </c>
      <c r="AE50" s="11">
        <v>935037.73</v>
      </c>
      <c r="AF50" s="12">
        <v>0.908665958490109</v>
      </c>
      <c r="AG50" s="11">
        <v>0</v>
      </c>
      <c r="AH50" s="46"/>
      <c r="AI50" s="52">
        <f t="shared" si="0"/>
        <v>1</v>
      </c>
    </row>
    <row r="51" spans="1:35" ht="51" outlineLevel="2">
      <c r="A51" s="8" t="s">
        <v>69</v>
      </c>
      <c r="B51" s="9" t="s">
        <v>70</v>
      </c>
      <c r="C51" s="8" t="s">
        <v>69</v>
      </c>
      <c r="D51" s="8"/>
      <c r="E51" s="10"/>
      <c r="F51" s="8"/>
      <c r="G51" s="8"/>
      <c r="H51" s="8"/>
      <c r="I51" s="8"/>
      <c r="J51" s="8"/>
      <c r="K51" s="8"/>
      <c r="L51" s="8"/>
      <c r="M51" s="8"/>
      <c r="N51" s="11">
        <v>0</v>
      </c>
      <c r="O51" s="11">
        <v>3437100</v>
      </c>
      <c r="P51" s="11">
        <v>0</v>
      </c>
      <c r="Q51" s="11">
        <v>3437100</v>
      </c>
      <c r="R51" s="11">
        <v>3437100</v>
      </c>
      <c r="S51" s="11">
        <v>3437100</v>
      </c>
      <c r="T51" s="11">
        <v>0</v>
      </c>
      <c r="U51" s="11">
        <v>0</v>
      </c>
      <c r="V51" s="11">
        <v>0</v>
      </c>
      <c r="W51" s="11">
        <v>0</v>
      </c>
      <c r="X51" s="11">
        <v>0</v>
      </c>
      <c r="Y51" s="11">
        <v>2864250</v>
      </c>
      <c r="Z51" s="11">
        <v>2864250</v>
      </c>
      <c r="AA51" s="11">
        <v>0</v>
      </c>
      <c r="AB51" s="11">
        <v>2864250</v>
      </c>
      <c r="AC51" s="11">
        <v>3437100</v>
      </c>
      <c r="AD51" s="11">
        <v>2864250</v>
      </c>
      <c r="AE51" s="11">
        <v>572850</v>
      </c>
      <c r="AF51" s="12">
        <v>0.83333333333333337</v>
      </c>
      <c r="AG51" s="11">
        <v>0</v>
      </c>
      <c r="AH51" s="46"/>
      <c r="AI51" s="52">
        <f t="shared" si="0"/>
        <v>1</v>
      </c>
    </row>
    <row r="52" spans="1:35" ht="51" hidden="1" outlineLevel="3">
      <c r="A52" s="8" t="s">
        <v>71</v>
      </c>
      <c r="B52" s="9" t="s">
        <v>72</v>
      </c>
      <c r="C52" s="8" t="s">
        <v>71</v>
      </c>
      <c r="D52" s="8"/>
      <c r="E52" s="10"/>
      <c r="F52" s="8"/>
      <c r="G52" s="8"/>
      <c r="H52" s="8"/>
      <c r="I52" s="8"/>
      <c r="J52" s="8"/>
      <c r="K52" s="8"/>
      <c r="L52" s="8"/>
      <c r="M52" s="8"/>
      <c r="N52" s="11">
        <v>0</v>
      </c>
      <c r="O52" s="11">
        <v>3437100</v>
      </c>
      <c r="P52" s="11">
        <v>0</v>
      </c>
      <c r="Q52" s="11">
        <v>3437100</v>
      </c>
      <c r="R52" s="11">
        <v>3437100</v>
      </c>
      <c r="S52" s="11">
        <v>3437100</v>
      </c>
      <c r="T52" s="11">
        <v>0</v>
      </c>
      <c r="U52" s="11">
        <v>0</v>
      </c>
      <c r="V52" s="11">
        <v>0</v>
      </c>
      <c r="W52" s="11">
        <v>0</v>
      </c>
      <c r="X52" s="11">
        <v>0</v>
      </c>
      <c r="Y52" s="11">
        <v>2864250</v>
      </c>
      <c r="Z52" s="11">
        <v>2864250</v>
      </c>
      <c r="AA52" s="11">
        <v>0</v>
      </c>
      <c r="AB52" s="11">
        <v>2864250</v>
      </c>
      <c r="AC52" s="11">
        <v>3437100</v>
      </c>
      <c r="AD52" s="11">
        <v>2864250</v>
      </c>
      <c r="AE52" s="11">
        <v>572850</v>
      </c>
      <c r="AF52" s="12">
        <v>0.83333333333333337</v>
      </c>
      <c r="AG52" s="11">
        <v>0</v>
      </c>
      <c r="AH52" s="46"/>
      <c r="AI52" s="52">
        <f t="shared" si="0"/>
        <v>1</v>
      </c>
    </row>
    <row r="53" spans="1:35" ht="38.25" outlineLevel="2" collapsed="1">
      <c r="A53" s="8" t="s">
        <v>73</v>
      </c>
      <c r="B53" s="9" t="s">
        <v>74</v>
      </c>
      <c r="C53" s="8" t="s">
        <v>73</v>
      </c>
      <c r="D53" s="8"/>
      <c r="E53" s="10"/>
      <c r="F53" s="8"/>
      <c r="G53" s="8"/>
      <c r="H53" s="8"/>
      <c r="I53" s="8"/>
      <c r="J53" s="8"/>
      <c r="K53" s="8"/>
      <c r="L53" s="8"/>
      <c r="M53" s="8"/>
      <c r="N53" s="11">
        <v>0</v>
      </c>
      <c r="O53" s="11">
        <v>126180</v>
      </c>
      <c r="P53" s="11">
        <v>0</v>
      </c>
      <c r="Q53" s="11">
        <v>126180</v>
      </c>
      <c r="R53" s="11">
        <v>126180</v>
      </c>
      <c r="S53" s="11">
        <v>126180</v>
      </c>
      <c r="T53" s="11">
        <v>0</v>
      </c>
      <c r="U53" s="11">
        <v>0</v>
      </c>
      <c r="V53" s="11">
        <v>0</v>
      </c>
      <c r="W53" s="11">
        <v>0</v>
      </c>
      <c r="X53" s="11">
        <v>0</v>
      </c>
      <c r="Y53" s="11">
        <v>105150</v>
      </c>
      <c r="Z53" s="11">
        <v>105150</v>
      </c>
      <c r="AA53" s="11">
        <v>0</v>
      </c>
      <c r="AB53" s="11">
        <v>105150</v>
      </c>
      <c r="AC53" s="11">
        <v>126180</v>
      </c>
      <c r="AD53" s="11">
        <v>105150</v>
      </c>
      <c r="AE53" s="11">
        <v>21030</v>
      </c>
      <c r="AF53" s="12">
        <v>0.83333333333333337</v>
      </c>
      <c r="AG53" s="11">
        <v>0</v>
      </c>
      <c r="AH53" s="46"/>
      <c r="AI53" s="52">
        <f t="shared" si="0"/>
        <v>1</v>
      </c>
    </row>
    <row r="54" spans="1:35" ht="38.25" hidden="1" outlineLevel="3">
      <c r="A54" s="8" t="s">
        <v>75</v>
      </c>
      <c r="B54" s="9" t="s">
        <v>76</v>
      </c>
      <c r="C54" s="8" t="s">
        <v>75</v>
      </c>
      <c r="D54" s="8"/>
      <c r="E54" s="10"/>
      <c r="F54" s="8"/>
      <c r="G54" s="8"/>
      <c r="H54" s="8"/>
      <c r="I54" s="8"/>
      <c r="J54" s="8"/>
      <c r="K54" s="8"/>
      <c r="L54" s="8"/>
      <c r="M54" s="8"/>
      <c r="N54" s="11">
        <v>0</v>
      </c>
      <c r="O54" s="11">
        <v>126180</v>
      </c>
      <c r="P54" s="11">
        <v>0</v>
      </c>
      <c r="Q54" s="11">
        <v>126180</v>
      </c>
      <c r="R54" s="11">
        <v>126180</v>
      </c>
      <c r="S54" s="11">
        <v>126180</v>
      </c>
      <c r="T54" s="11">
        <v>0</v>
      </c>
      <c r="U54" s="11">
        <v>0</v>
      </c>
      <c r="V54" s="11">
        <v>0</v>
      </c>
      <c r="W54" s="11">
        <v>0</v>
      </c>
      <c r="X54" s="11">
        <v>0</v>
      </c>
      <c r="Y54" s="11">
        <v>105150</v>
      </c>
      <c r="Z54" s="11">
        <v>105150</v>
      </c>
      <c r="AA54" s="11">
        <v>0</v>
      </c>
      <c r="AB54" s="11">
        <v>105150</v>
      </c>
      <c r="AC54" s="11">
        <v>126180</v>
      </c>
      <c r="AD54" s="11">
        <v>105150</v>
      </c>
      <c r="AE54" s="11">
        <v>21030</v>
      </c>
      <c r="AF54" s="12">
        <v>0.83333333333333337</v>
      </c>
      <c r="AG54" s="11">
        <v>0</v>
      </c>
      <c r="AH54" s="46"/>
      <c r="AI54" s="52">
        <f t="shared" si="0"/>
        <v>1</v>
      </c>
    </row>
    <row r="55" spans="1:35" ht="25.5" outlineLevel="2" collapsed="1">
      <c r="A55" s="8" t="s">
        <v>107</v>
      </c>
      <c r="B55" s="9" t="s">
        <v>108</v>
      </c>
      <c r="C55" s="8" t="s">
        <v>107</v>
      </c>
      <c r="D55" s="8"/>
      <c r="E55" s="10"/>
      <c r="F55" s="8"/>
      <c r="G55" s="8"/>
      <c r="H55" s="8"/>
      <c r="I55" s="8"/>
      <c r="J55" s="8"/>
      <c r="K55" s="8"/>
      <c r="L55" s="8"/>
      <c r="M55" s="8"/>
      <c r="N55" s="11">
        <v>0</v>
      </c>
      <c r="O55" s="11">
        <v>0</v>
      </c>
      <c r="P55" s="11">
        <v>107527</v>
      </c>
      <c r="Q55" s="11">
        <v>107527</v>
      </c>
      <c r="R55" s="11">
        <v>107527</v>
      </c>
      <c r="S55" s="11">
        <v>107527</v>
      </c>
      <c r="T55" s="11">
        <v>0</v>
      </c>
      <c r="U55" s="11">
        <v>0</v>
      </c>
      <c r="V55" s="11">
        <v>0</v>
      </c>
      <c r="W55" s="11">
        <v>0</v>
      </c>
      <c r="X55" s="11">
        <v>0</v>
      </c>
      <c r="Y55" s="11">
        <v>107527</v>
      </c>
      <c r="Z55" s="11">
        <v>107527</v>
      </c>
      <c r="AA55" s="11">
        <v>0</v>
      </c>
      <c r="AB55" s="11">
        <v>107527</v>
      </c>
      <c r="AC55" s="11">
        <v>107527</v>
      </c>
      <c r="AD55" s="11">
        <v>107527</v>
      </c>
      <c r="AE55" s="11">
        <v>0</v>
      </c>
      <c r="AF55" s="12">
        <v>1</v>
      </c>
      <c r="AG55" s="11">
        <v>0</v>
      </c>
      <c r="AH55" s="46"/>
      <c r="AI55" s="52">
        <f t="shared" si="0"/>
        <v>1</v>
      </c>
    </row>
    <row r="56" spans="1:35" ht="25.5" hidden="1" outlineLevel="3">
      <c r="A56" s="8" t="s">
        <v>109</v>
      </c>
      <c r="B56" s="9" t="s">
        <v>110</v>
      </c>
      <c r="C56" s="8" t="s">
        <v>109</v>
      </c>
      <c r="D56" s="8"/>
      <c r="E56" s="10"/>
      <c r="F56" s="8"/>
      <c r="G56" s="8"/>
      <c r="H56" s="8"/>
      <c r="I56" s="8"/>
      <c r="J56" s="8"/>
      <c r="K56" s="8"/>
      <c r="L56" s="8"/>
      <c r="M56" s="8"/>
      <c r="N56" s="11">
        <v>0</v>
      </c>
      <c r="O56" s="11">
        <v>0</v>
      </c>
      <c r="P56" s="11">
        <v>107527</v>
      </c>
      <c r="Q56" s="11">
        <v>107527</v>
      </c>
      <c r="R56" s="11">
        <v>107527</v>
      </c>
      <c r="S56" s="11">
        <v>107527</v>
      </c>
      <c r="T56" s="11">
        <v>0</v>
      </c>
      <c r="U56" s="11">
        <v>0</v>
      </c>
      <c r="V56" s="11">
        <v>0</v>
      </c>
      <c r="W56" s="11">
        <v>0</v>
      </c>
      <c r="X56" s="11">
        <v>0</v>
      </c>
      <c r="Y56" s="11">
        <v>107527</v>
      </c>
      <c r="Z56" s="11">
        <v>107527</v>
      </c>
      <c r="AA56" s="11">
        <v>0</v>
      </c>
      <c r="AB56" s="11">
        <v>107527</v>
      </c>
      <c r="AC56" s="11">
        <v>107527</v>
      </c>
      <c r="AD56" s="11">
        <v>107527</v>
      </c>
      <c r="AE56" s="11">
        <v>0</v>
      </c>
      <c r="AF56" s="12">
        <v>1</v>
      </c>
      <c r="AG56" s="11">
        <v>0</v>
      </c>
      <c r="AH56" s="46"/>
      <c r="AI56" s="52">
        <f t="shared" si="0"/>
        <v>1</v>
      </c>
    </row>
    <row r="57" spans="1:35" ht="25.5" outlineLevel="2" collapsed="1">
      <c r="A57" s="8" t="s">
        <v>77</v>
      </c>
      <c r="B57" s="9" t="s">
        <v>78</v>
      </c>
      <c r="C57" s="8" t="s">
        <v>77</v>
      </c>
      <c r="D57" s="8"/>
      <c r="E57" s="10"/>
      <c r="F57" s="8"/>
      <c r="G57" s="8"/>
      <c r="H57" s="8"/>
      <c r="I57" s="8"/>
      <c r="J57" s="8"/>
      <c r="K57" s="8"/>
      <c r="L57" s="8"/>
      <c r="M57" s="8"/>
      <c r="N57" s="11">
        <v>0</v>
      </c>
      <c r="O57" s="11">
        <v>0</v>
      </c>
      <c r="P57" s="11">
        <v>1515800</v>
      </c>
      <c r="Q57" s="11">
        <v>1515800</v>
      </c>
      <c r="R57" s="11">
        <v>1515800</v>
      </c>
      <c r="S57" s="11">
        <v>1515800</v>
      </c>
      <c r="T57" s="11">
        <v>0</v>
      </c>
      <c r="U57" s="11">
        <v>0</v>
      </c>
      <c r="V57" s="11">
        <v>0</v>
      </c>
      <c r="W57" s="11">
        <v>0</v>
      </c>
      <c r="X57" s="11">
        <v>0</v>
      </c>
      <c r="Y57" s="11">
        <v>1385800</v>
      </c>
      <c r="Z57" s="11">
        <v>1385800</v>
      </c>
      <c r="AA57" s="11">
        <v>0</v>
      </c>
      <c r="AB57" s="11">
        <v>1385800</v>
      </c>
      <c r="AC57" s="11">
        <v>1515800</v>
      </c>
      <c r="AD57" s="11">
        <v>1385800</v>
      </c>
      <c r="AE57" s="11">
        <v>130000</v>
      </c>
      <c r="AF57" s="12">
        <v>0.91423670668953683</v>
      </c>
      <c r="AG57" s="11">
        <v>0</v>
      </c>
      <c r="AH57" s="46"/>
      <c r="AI57" s="52">
        <f t="shared" si="0"/>
        <v>1</v>
      </c>
    </row>
    <row r="58" spans="1:35" ht="25.5" hidden="1" outlineLevel="3">
      <c r="A58" s="8" t="s">
        <v>79</v>
      </c>
      <c r="B58" s="9" t="s">
        <v>80</v>
      </c>
      <c r="C58" s="8" t="s">
        <v>79</v>
      </c>
      <c r="D58" s="8"/>
      <c r="E58" s="10"/>
      <c r="F58" s="8"/>
      <c r="G58" s="8"/>
      <c r="H58" s="8"/>
      <c r="I58" s="8"/>
      <c r="J58" s="8"/>
      <c r="K58" s="8"/>
      <c r="L58" s="8"/>
      <c r="M58" s="8"/>
      <c r="N58" s="11">
        <v>0</v>
      </c>
      <c r="O58" s="11">
        <v>0</v>
      </c>
      <c r="P58" s="11">
        <v>1515800</v>
      </c>
      <c r="Q58" s="11">
        <v>1515800</v>
      </c>
      <c r="R58" s="11">
        <v>1515800</v>
      </c>
      <c r="S58" s="11">
        <v>1515800</v>
      </c>
      <c r="T58" s="11">
        <v>0</v>
      </c>
      <c r="U58" s="11">
        <v>0</v>
      </c>
      <c r="V58" s="11">
        <v>0</v>
      </c>
      <c r="W58" s="11">
        <v>0</v>
      </c>
      <c r="X58" s="11">
        <v>0</v>
      </c>
      <c r="Y58" s="11">
        <v>1385800</v>
      </c>
      <c r="Z58" s="11">
        <v>1385800</v>
      </c>
      <c r="AA58" s="11">
        <v>0</v>
      </c>
      <c r="AB58" s="11">
        <v>1385800</v>
      </c>
      <c r="AC58" s="11">
        <v>1515800</v>
      </c>
      <c r="AD58" s="11">
        <v>1385800</v>
      </c>
      <c r="AE58" s="11">
        <v>130000</v>
      </c>
      <c r="AF58" s="12">
        <v>0.91423670668953683</v>
      </c>
      <c r="AG58" s="11">
        <v>0</v>
      </c>
      <c r="AH58" s="46"/>
      <c r="AI58" s="52">
        <f t="shared" si="0"/>
        <v>1</v>
      </c>
    </row>
    <row r="59" spans="1:35" ht="25.5" outlineLevel="2" collapsed="1">
      <c r="A59" s="8" t="s">
        <v>81</v>
      </c>
      <c r="B59" s="9" t="s">
        <v>82</v>
      </c>
      <c r="C59" s="8" t="s">
        <v>81</v>
      </c>
      <c r="D59" s="8"/>
      <c r="E59" s="10"/>
      <c r="F59" s="8"/>
      <c r="G59" s="8"/>
      <c r="H59" s="8"/>
      <c r="I59" s="8"/>
      <c r="J59" s="8"/>
      <c r="K59" s="8"/>
      <c r="L59" s="8"/>
      <c r="M59" s="8"/>
      <c r="N59" s="11">
        <v>0</v>
      </c>
      <c r="O59" s="11">
        <v>589152</v>
      </c>
      <c r="P59" s="11">
        <v>-100000</v>
      </c>
      <c r="Q59" s="11">
        <v>489152</v>
      </c>
      <c r="R59" s="11">
        <v>489152</v>
      </c>
      <c r="S59" s="11">
        <v>489152</v>
      </c>
      <c r="T59" s="11">
        <v>0</v>
      </c>
      <c r="U59" s="11">
        <v>0</v>
      </c>
      <c r="V59" s="11">
        <v>0</v>
      </c>
      <c r="W59" s="11">
        <v>0</v>
      </c>
      <c r="X59" s="11">
        <v>0</v>
      </c>
      <c r="Y59" s="11">
        <v>489152</v>
      </c>
      <c r="Z59" s="11">
        <v>489152</v>
      </c>
      <c r="AA59" s="11">
        <v>0</v>
      </c>
      <c r="AB59" s="11">
        <v>489152</v>
      </c>
      <c r="AC59" s="11">
        <v>489152</v>
      </c>
      <c r="AD59" s="11">
        <v>489152</v>
      </c>
      <c r="AE59" s="11">
        <v>0</v>
      </c>
      <c r="AF59" s="12">
        <v>1</v>
      </c>
      <c r="AG59" s="11">
        <v>0</v>
      </c>
      <c r="AH59" s="46"/>
      <c r="AI59" s="52">
        <f t="shared" si="0"/>
        <v>1</v>
      </c>
    </row>
    <row r="60" spans="1:35" ht="25.5" hidden="1" outlineLevel="3">
      <c r="A60" s="8" t="s">
        <v>83</v>
      </c>
      <c r="B60" s="9" t="s">
        <v>84</v>
      </c>
      <c r="C60" s="8" t="s">
        <v>83</v>
      </c>
      <c r="D60" s="8"/>
      <c r="E60" s="10"/>
      <c r="F60" s="8"/>
      <c r="G60" s="8"/>
      <c r="H60" s="8"/>
      <c r="I60" s="8"/>
      <c r="J60" s="8"/>
      <c r="K60" s="8"/>
      <c r="L60" s="8"/>
      <c r="M60" s="8"/>
      <c r="N60" s="11">
        <v>0</v>
      </c>
      <c r="O60" s="11">
        <v>250000</v>
      </c>
      <c r="P60" s="11">
        <v>-100000</v>
      </c>
      <c r="Q60" s="11">
        <v>150000</v>
      </c>
      <c r="R60" s="11">
        <v>150000</v>
      </c>
      <c r="S60" s="11">
        <v>150000</v>
      </c>
      <c r="T60" s="11">
        <v>0</v>
      </c>
      <c r="U60" s="11">
        <v>0</v>
      </c>
      <c r="V60" s="11">
        <v>0</v>
      </c>
      <c r="W60" s="11">
        <v>0</v>
      </c>
      <c r="X60" s="11">
        <v>0</v>
      </c>
      <c r="Y60" s="11">
        <v>150000</v>
      </c>
      <c r="Z60" s="11">
        <v>150000</v>
      </c>
      <c r="AA60" s="11">
        <v>0</v>
      </c>
      <c r="AB60" s="11">
        <v>150000</v>
      </c>
      <c r="AC60" s="11">
        <v>150000</v>
      </c>
      <c r="AD60" s="11">
        <v>150000</v>
      </c>
      <c r="AE60" s="11">
        <v>0</v>
      </c>
      <c r="AF60" s="12">
        <v>1</v>
      </c>
      <c r="AG60" s="11">
        <v>0</v>
      </c>
      <c r="AH60" s="46"/>
      <c r="AI60" s="52">
        <f t="shared" si="0"/>
        <v>1</v>
      </c>
    </row>
    <row r="61" spans="1:35" ht="25.5" hidden="1" outlineLevel="3">
      <c r="A61" s="8" t="s">
        <v>83</v>
      </c>
      <c r="B61" s="9" t="s">
        <v>84</v>
      </c>
      <c r="C61" s="8" t="s">
        <v>83</v>
      </c>
      <c r="D61" s="8"/>
      <c r="E61" s="10"/>
      <c r="F61" s="8"/>
      <c r="G61" s="8"/>
      <c r="H61" s="8"/>
      <c r="I61" s="8"/>
      <c r="J61" s="8"/>
      <c r="K61" s="8"/>
      <c r="L61" s="8"/>
      <c r="M61" s="8"/>
      <c r="N61" s="11">
        <v>0</v>
      </c>
      <c r="O61" s="11">
        <v>339152</v>
      </c>
      <c r="P61" s="11">
        <v>0</v>
      </c>
      <c r="Q61" s="11">
        <v>339152</v>
      </c>
      <c r="R61" s="11">
        <v>339152</v>
      </c>
      <c r="S61" s="11">
        <v>339152</v>
      </c>
      <c r="T61" s="11">
        <v>0</v>
      </c>
      <c r="U61" s="11">
        <v>0</v>
      </c>
      <c r="V61" s="11">
        <v>0</v>
      </c>
      <c r="W61" s="11">
        <v>0</v>
      </c>
      <c r="X61" s="11">
        <v>0</v>
      </c>
      <c r="Y61" s="11">
        <v>339152</v>
      </c>
      <c r="Z61" s="11">
        <v>339152</v>
      </c>
      <c r="AA61" s="11">
        <v>0</v>
      </c>
      <c r="AB61" s="11">
        <v>339152</v>
      </c>
      <c r="AC61" s="11">
        <v>339152</v>
      </c>
      <c r="AD61" s="11">
        <v>339152</v>
      </c>
      <c r="AE61" s="11">
        <v>0</v>
      </c>
      <c r="AF61" s="12">
        <v>1</v>
      </c>
      <c r="AG61" s="11">
        <v>0</v>
      </c>
      <c r="AH61" s="46"/>
      <c r="AI61" s="52">
        <f t="shared" si="0"/>
        <v>1</v>
      </c>
    </row>
    <row r="62" spans="1:35" ht="51" outlineLevel="2" collapsed="1">
      <c r="A62" s="8" t="s">
        <v>85</v>
      </c>
      <c r="B62" s="9" t="s">
        <v>86</v>
      </c>
      <c r="C62" s="8" t="s">
        <v>85</v>
      </c>
      <c r="D62" s="8"/>
      <c r="E62" s="10"/>
      <c r="F62" s="8"/>
      <c r="G62" s="8"/>
      <c r="H62" s="8"/>
      <c r="I62" s="8"/>
      <c r="J62" s="8"/>
      <c r="K62" s="8"/>
      <c r="L62" s="8"/>
      <c r="M62" s="8"/>
      <c r="N62" s="11">
        <v>0</v>
      </c>
      <c r="O62" s="11">
        <v>93000</v>
      </c>
      <c r="P62" s="11">
        <v>0</v>
      </c>
      <c r="Q62" s="11">
        <v>93000</v>
      </c>
      <c r="R62" s="11">
        <v>93000</v>
      </c>
      <c r="S62" s="11">
        <v>93000</v>
      </c>
      <c r="T62" s="11">
        <v>0</v>
      </c>
      <c r="U62" s="11">
        <v>0</v>
      </c>
      <c r="V62" s="11">
        <v>0</v>
      </c>
      <c r="W62" s="11">
        <v>0</v>
      </c>
      <c r="X62" s="11">
        <v>0</v>
      </c>
      <c r="Y62" s="11">
        <v>66389.34</v>
      </c>
      <c r="Z62" s="11">
        <v>66389.34</v>
      </c>
      <c r="AA62" s="11">
        <v>0</v>
      </c>
      <c r="AB62" s="11">
        <v>66389.34</v>
      </c>
      <c r="AC62" s="11">
        <v>93000</v>
      </c>
      <c r="AD62" s="11">
        <v>66389.34</v>
      </c>
      <c r="AE62" s="11">
        <v>26610.66</v>
      </c>
      <c r="AF62" s="12">
        <v>0.71386387096774195</v>
      </c>
      <c r="AG62" s="11">
        <v>0</v>
      </c>
      <c r="AH62" s="46"/>
      <c r="AI62" s="52">
        <f t="shared" si="0"/>
        <v>1</v>
      </c>
    </row>
    <row r="63" spans="1:35" ht="51" hidden="1" outlineLevel="3">
      <c r="A63" s="8" t="s">
        <v>87</v>
      </c>
      <c r="B63" s="9" t="s">
        <v>88</v>
      </c>
      <c r="C63" s="8" t="s">
        <v>87</v>
      </c>
      <c r="D63" s="8"/>
      <c r="E63" s="10"/>
      <c r="F63" s="8"/>
      <c r="G63" s="8"/>
      <c r="H63" s="8"/>
      <c r="I63" s="8"/>
      <c r="J63" s="8"/>
      <c r="K63" s="8"/>
      <c r="L63" s="8"/>
      <c r="M63" s="8"/>
      <c r="N63" s="11">
        <v>0</v>
      </c>
      <c r="O63" s="11">
        <v>93000</v>
      </c>
      <c r="P63" s="11">
        <v>0</v>
      </c>
      <c r="Q63" s="11">
        <v>93000</v>
      </c>
      <c r="R63" s="11">
        <v>93000</v>
      </c>
      <c r="S63" s="11">
        <v>93000</v>
      </c>
      <c r="T63" s="11">
        <v>0</v>
      </c>
      <c r="U63" s="11">
        <v>0</v>
      </c>
      <c r="V63" s="11">
        <v>0</v>
      </c>
      <c r="W63" s="11">
        <v>0</v>
      </c>
      <c r="X63" s="11">
        <v>0</v>
      </c>
      <c r="Y63" s="11">
        <v>66389.34</v>
      </c>
      <c r="Z63" s="11">
        <v>66389.34</v>
      </c>
      <c r="AA63" s="11">
        <v>0</v>
      </c>
      <c r="AB63" s="11">
        <v>66389.34</v>
      </c>
      <c r="AC63" s="11">
        <v>93000</v>
      </c>
      <c r="AD63" s="11">
        <v>66389.34</v>
      </c>
      <c r="AE63" s="11">
        <v>26610.66</v>
      </c>
      <c r="AF63" s="12">
        <v>0.71386387096774195</v>
      </c>
      <c r="AG63" s="11">
        <v>0</v>
      </c>
      <c r="AH63" s="46"/>
      <c r="AI63" s="52">
        <f t="shared" si="0"/>
        <v>1</v>
      </c>
    </row>
    <row r="64" spans="1:35" ht="76.5" outlineLevel="2" collapsed="1">
      <c r="A64" s="8" t="s">
        <v>89</v>
      </c>
      <c r="B64" s="9" t="s">
        <v>90</v>
      </c>
      <c r="C64" s="8" t="s">
        <v>89</v>
      </c>
      <c r="D64" s="8"/>
      <c r="E64" s="10"/>
      <c r="F64" s="8"/>
      <c r="G64" s="8"/>
      <c r="H64" s="8"/>
      <c r="I64" s="8"/>
      <c r="J64" s="8"/>
      <c r="K64" s="8"/>
      <c r="L64" s="8"/>
      <c r="M64" s="8"/>
      <c r="N64" s="11">
        <v>0</v>
      </c>
      <c r="O64" s="11">
        <v>1825162.3</v>
      </c>
      <c r="P64" s="11">
        <v>2643638.7000000002</v>
      </c>
      <c r="Q64" s="11">
        <v>4468801</v>
      </c>
      <c r="R64" s="11">
        <v>4468801</v>
      </c>
      <c r="S64" s="11">
        <v>4468801</v>
      </c>
      <c r="T64" s="11">
        <v>0</v>
      </c>
      <c r="U64" s="11">
        <v>0</v>
      </c>
      <c r="V64" s="11">
        <v>0</v>
      </c>
      <c r="W64" s="11">
        <v>0</v>
      </c>
      <c r="X64" s="11">
        <v>0</v>
      </c>
      <c r="Y64" s="11">
        <v>4284253.93</v>
      </c>
      <c r="Z64" s="11">
        <v>4284253.93</v>
      </c>
      <c r="AA64" s="11">
        <v>0</v>
      </c>
      <c r="AB64" s="11">
        <v>4284253.93</v>
      </c>
      <c r="AC64" s="11">
        <v>4468801</v>
      </c>
      <c r="AD64" s="11">
        <v>4284253.93</v>
      </c>
      <c r="AE64" s="11">
        <v>184547.07</v>
      </c>
      <c r="AF64" s="12">
        <v>0.95870322486948956</v>
      </c>
      <c r="AG64" s="11">
        <v>0</v>
      </c>
      <c r="AH64" s="46"/>
      <c r="AI64" s="52">
        <f t="shared" si="0"/>
        <v>1</v>
      </c>
    </row>
    <row r="65" spans="1:35" ht="76.5" hidden="1" outlineLevel="3">
      <c r="A65" s="8" t="s">
        <v>91</v>
      </c>
      <c r="B65" s="9" t="s">
        <v>92</v>
      </c>
      <c r="C65" s="8" t="s">
        <v>91</v>
      </c>
      <c r="D65" s="8"/>
      <c r="E65" s="10"/>
      <c r="F65" s="8"/>
      <c r="G65" s="8"/>
      <c r="H65" s="8"/>
      <c r="I65" s="8"/>
      <c r="J65" s="8"/>
      <c r="K65" s="8"/>
      <c r="L65" s="8"/>
      <c r="M65" s="8"/>
      <c r="N65" s="11">
        <v>0</v>
      </c>
      <c r="O65" s="11">
        <v>1743800.04</v>
      </c>
      <c r="P65" s="11">
        <v>2643638.7000000002</v>
      </c>
      <c r="Q65" s="11">
        <v>4387438.74</v>
      </c>
      <c r="R65" s="11">
        <v>4387438.74</v>
      </c>
      <c r="S65" s="11">
        <v>4387438.74</v>
      </c>
      <c r="T65" s="11">
        <v>0</v>
      </c>
      <c r="U65" s="11">
        <v>0</v>
      </c>
      <c r="V65" s="11">
        <v>0</v>
      </c>
      <c r="W65" s="11">
        <v>0</v>
      </c>
      <c r="X65" s="11">
        <v>0</v>
      </c>
      <c r="Y65" s="11">
        <v>4202891.67</v>
      </c>
      <c r="Z65" s="11">
        <v>4202891.67</v>
      </c>
      <c r="AA65" s="11">
        <v>0</v>
      </c>
      <c r="AB65" s="11">
        <v>4202891.67</v>
      </c>
      <c r="AC65" s="11">
        <v>4202891.67</v>
      </c>
      <c r="AD65" s="11">
        <v>4202891.67</v>
      </c>
      <c r="AE65" s="11">
        <v>184547.07</v>
      </c>
      <c r="AF65" s="12">
        <v>0.95793740244906533</v>
      </c>
      <c r="AG65" s="11">
        <v>0</v>
      </c>
      <c r="AH65" s="46"/>
      <c r="AI65" s="52">
        <f t="shared" si="0"/>
        <v>0.95793740244906522</v>
      </c>
    </row>
    <row r="66" spans="1:35" ht="76.5" hidden="1" outlineLevel="3">
      <c r="A66" s="8" t="s">
        <v>91</v>
      </c>
      <c r="B66" s="9" t="s">
        <v>92</v>
      </c>
      <c r="C66" s="8" t="s">
        <v>91</v>
      </c>
      <c r="D66" s="8"/>
      <c r="E66" s="10"/>
      <c r="F66" s="8"/>
      <c r="G66" s="8"/>
      <c r="H66" s="8"/>
      <c r="I66" s="8"/>
      <c r="J66" s="8"/>
      <c r="K66" s="8"/>
      <c r="L66" s="8"/>
      <c r="M66" s="8"/>
      <c r="N66" s="11">
        <v>0</v>
      </c>
      <c r="O66" s="11">
        <v>81362.259999999995</v>
      </c>
      <c r="P66" s="11">
        <v>0</v>
      </c>
      <c r="Q66" s="11">
        <v>81362.259999999995</v>
      </c>
      <c r="R66" s="11">
        <v>81362.259999999995</v>
      </c>
      <c r="S66" s="11">
        <v>81362.259999999995</v>
      </c>
      <c r="T66" s="11">
        <v>0</v>
      </c>
      <c r="U66" s="11">
        <v>0</v>
      </c>
      <c r="V66" s="11">
        <v>0</v>
      </c>
      <c r="W66" s="11">
        <v>0</v>
      </c>
      <c r="X66" s="11">
        <v>0</v>
      </c>
      <c r="Y66" s="11">
        <v>81362.259999999995</v>
      </c>
      <c r="Z66" s="11">
        <v>81362.259999999995</v>
      </c>
      <c r="AA66" s="11">
        <v>0</v>
      </c>
      <c r="AB66" s="11">
        <v>81362.259999999995</v>
      </c>
      <c r="AC66" s="11">
        <v>81362.259999999995</v>
      </c>
      <c r="AD66" s="11">
        <v>81362.259999999995</v>
      </c>
      <c r="AE66" s="11">
        <v>0</v>
      </c>
      <c r="AF66" s="12">
        <v>1</v>
      </c>
      <c r="AG66" s="11">
        <v>0</v>
      </c>
      <c r="AH66" s="46"/>
      <c r="AI66" s="52">
        <f t="shared" si="0"/>
        <v>1</v>
      </c>
    </row>
    <row r="67" spans="1:35" ht="51" outlineLevel="1" collapsed="1">
      <c r="A67" s="8" t="s">
        <v>93</v>
      </c>
      <c r="B67" s="9" t="s">
        <v>94</v>
      </c>
      <c r="C67" s="8" t="s">
        <v>93</v>
      </c>
      <c r="D67" s="8"/>
      <c r="E67" s="10"/>
      <c r="F67" s="8"/>
      <c r="G67" s="8"/>
      <c r="H67" s="8"/>
      <c r="I67" s="8"/>
      <c r="J67" s="8"/>
      <c r="K67" s="8"/>
      <c r="L67" s="8"/>
      <c r="M67" s="8"/>
      <c r="N67" s="11">
        <v>0</v>
      </c>
      <c r="O67" s="11">
        <v>0</v>
      </c>
      <c r="P67" s="11">
        <v>0</v>
      </c>
      <c r="Q67" s="11">
        <v>0</v>
      </c>
      <c r="R67" s="11">
        <v>0</v>
      </c>
      <c r="S67" s="11">
        <v>0</v>
      </c>
      <c r="T67" s="11">
        <v>0</v>
      </c>
      <c r="U67" s="11">
        <v>0</v>
      </c>
      <c r="V67" s="11">
        <v>0</v>
      </c>
      <c r="W67" s="11">
        <v>0</v>
      </c>
      <c r="X67" s="11">
        <v>0</v>
      </c>
      <c r="Y67" s="11">
        <v>-132854.79999999999</v>
      </c>
      <c r="Z67" s="11">
        <v>-132854.79999999999</v>
      </c>
      <c r="AA67" s="11">
        <v>0</v>
      </c>
      <c r="AB67" s="11">
        <v>-132854.79999999999</v>
      </c>
      <c r="AC67" s="11">
        <f>AC68</f>
        <v>-132854.79999999999</v>
      </c>
      <c r="AD67" s="11">
        <v>-132854.79999999999</v>
      </c>
      <c r="AE67" s="11">
        <v>132854.79999999999</v>
      </c>
      <c r="AF67" s="12"/>
      <c r="AG67" s="11">
        <v>0</v>
      </c>
      <c r="AH67" s="46"/>
      <c r="AI67" s="52"/>
    </row>
    <row r="68" spans="1:35" ht="63.75" outlineLevel="2">
      <c r="A68" s="8" t="s">
        <v>95</v>
      </c>
      <c r="B68" s="9" t="s">
        <v>96</v>
      </c>
      <c r="C68" s="8" t="s">
        <v>95</v>
      </c>
      <c r="D68" s="8"/>
      <c r="E68" s="10"/>
      <c r="F68" s="8"/>
      <c r="G68" s="8"/>
      <c r="H68" s="8"/>
      <c r="I68" s="8"/>
      <c r="J68" s="8"/>
      <c r="K68" s="8"/>
      <c r="L68" s="8"/>
      <c r="M68" s="8"/>
      <c r="N68" s="11">
        <v>0</v>
      </c>
      <c r="O68" s="11">
        <v>0</v>
      </c>
      <c r="P68" s="11">
        <v>0</v>
      </c>
      <c r="Q68" s="11">
        <v>0</v>
      </c>
      <c r="R68" s="11">
        <v>0</v>
      </c>
      <c r="S68" s="11">
        <v>0</v>
      </c>
      <c r="T68" s="11">
        <v>0</v>
      </c>
      <c r="U68" s="11">
        <v>0</v>
      </c>
      <c r="V68" s="11">
        <v>0</v>
      </c>
      <c r="W68" s="11">
        <v>0</v>
      </c>
      <c r="X68" s="11">
        <v>0</v>
      </c>
      <c r="Y68" s="11">
        <v>-132854.79999999999</v>
      </c>
      <c r="Z68" s="11">
        <v>-132854.79999999999</v>
      </c>
      <c r="AA68" s="11">
        <v>0</v>
      </c>
      <c r="AB68" s="11">
        <v>-132854.79999999999</v>
      </c>
      <c r="AC68" s="11">
        <v>-132854.79999999999</v>
      </c>
      <c r="AD68" s="11">
        <v>-132854.79999999999</v>
      </c>
      <c r="AE68" s="11">
        <v>132854.79999999999</v>
      </c>
      <c r="AF68" s="12"/>
      <c r="AG68" s="11">
        <v>0</v>
      </c>
      <c r="AH68" s="46"/>
      <c r="AI68" s="52"/>
    </row>
    <row r="69" spans="1:35" ht="63.75" hidden="1" outlineLevel="3">
      <c r="A69" s="8" t="s">
        <v>97</v>
      </c>
      <c r="B69" s="9" t="s">
        <v>98</v>
      </c>
      <c r="C69" s="8" t="s">
        <v>97</v>
      </c>
      <c r="D69" s="8"/>
      <c r="E69" s="10"/>
      <c r="F69" s="8"/>
      <c r="G69" s="8"/>
      <c r="H69" s="8"/>
      <c r="I69" s="8"/>
      <c r="J69" s="8"/>
      <c r="K69" s="8"/>
      <c r="L69" s="8"/>
      <c r="M69" s="8"/>
      <c r="N69" s="11">
        <v>0</v>
      </c>
      <c r="O69" s="11">
        <v>0</v>
      </c>
      <c r="P69" s="11">
        <v>0</v>
      </c>
      <c r="Q69" s="11">
        <v>0</v>
      </c>
      <c r="R69" s="11">
        <v>0</v>
      </c>
      <c r="S69" s="11">
        <v>0</v>
      </c>
      <c r="T69" s="11">
        <v>0</v>
      </c>
      <c r="U69" s="11">
        <v>0</v>
      </c>
      <c r="V69" s="11">
        <v>0</v>
      </c>
      <c r="W69" s="11">
        <v>0</v>
      </c>
      <c r="X69" s="11">
        <v>0</v>
      </c>
      <c r="Y69" s="11">
        <v>-91720.63</v>
      </c>
      <c r="Z69" s="11">
        <v>-91720.63</v>
      </c>
      <c r="AA69" s="11">
        <v>0</v>
      </c>
      <c r="AB69" s="11">
        <v>-91720.63</v>
      </c>
      <c r="AC69" s="11">
        <v>-91720.63</v>
      </c>
      <c r="AD69" s="11">
        <v>-91720.63</v>
      </c>
      <c r="AE69" s="11">
        <v>91720.63</v>
      </c>
      <c r="AF69" s="12"/>
      <c r="AG69" s="11">
        <v>0</v>
      </c>
      <c r="AH69" s="46"/>
      <c r="AI69" s="53" t="e">
        <f t="shared" si="0"/>
        <v>#DIV/0!</v>
      </c>
    </row>
    <row r="70" spans="1:35" ht="63.75" hidden="1" outlineLevel="3">
      <c r="A70" s="8" t="s">
        <v>97</v>
      </c>
      <c r="B70" s="9" t="s">
        <v>98</v>
      </c>
      <c r="C70" s="8" t="s">
        <v>97</v>
      </c>
      <c r="D70" s="8"/>
      <c r="E70" s="10"/>
      <c r="F70" s="8"/>
      <c r="G70" s="8"/>
      <c r="H70" s="8"/>
      <c r="I70" s="8"/>
      <c r="J70" s="8"/>
      <c r="K70" s="8"/>
      <c r="L70" s="8"/>
      <c r="M70" s="8"/>
      <c r="N70" s="11">
        <v>0</v>
      </c>
      <c r="O70" s="11">
        <v>0</v>
      </c>
      <c r="P70" s="11">
        <v>0</v>
      </c>
      <c r="Q70" s="11">
        <v>0</v>
      </c>
      <c r="R70" s="11">
        <v>0</v>
      </c>
      <c r="S70" s="11">
        <v>0</v>
      </c>
      <c r="T70" s="11">
        <v>0</v>
      </c>
      <c r="U70" s="11">
        <v>0</v>
      </c>
      <c r="V70" s="11">
        <v>0</v>
      </c>
      <c r="W70" s="11">
        <v>0</v>
      </c>
      <c r="X70" s="11">
        <v>0</v>
      </c>
      <c r="Y70" s="11">
        <v>-41134.17</v>
      </c>
      <c r="Z70" s="11">
        <v>-41134.17</v>
      </c>
      <c r="AA70" s="11">
        <v>0</v>
      </c>
      <c r="AB70" s="11">
        <v>-41134.17</v>
      </c>
      <c r="AC70" s="11">
        <v>-41134.17</v>
      </c>
      <c r="AD70" s="11">
        <v>-41134.17</v>
      </c>
      <c r="AE70" s="11">
        <v>41134.17</v>
      </c>
      <c r="AF70" s="12"/>
      <c r="AG70" s="11">
        <v>0</v>
      </c>
      <c r="AH70" s="46"/>
      <c r="AI70" s="53" t="e">
        <f t="shared" si="0"/>
        <v>#DIV/0!</v>
      </c>
    </row>
    <row r="71" spans="1:35" ht="12.75" customHeight="1" collapsed="1">
      <c r="A71" s="32" t="s">
        <v>99</v>
      </c>
      <c r="B71" s="33"/>
      <c r="C71" s="33"/>
      <c r="D71" s="33"/>
      <c r="E71" s="33"/>
      <c r="F71" s="33"/>
      <c r="G71" s="33"/>
      <c r="H71" s="13"/>
      <c r="I71" s="13"/>
      <c r="J71" s="13"/>
      <c r="K71" s="13"/>
      <c r="L71" s="13"/>
      <c r="M71" s="13"/>
      <c r="N71" s="14">
        <v>0</v>
      </c>
      <c r="O71" s="14">
        <v>7622796.9900000002</v>
      </c>
      <c r="P71" s="14">
        <v>4166757.01</v>
      </c>
      <c r="Q71" s="14">
        <v>11789554</v>
      </c>
      <c r="R71" s="14">
        <v>11789554</v>
      </c>
      <c r="S71" s="14">
        <v>11789554</v>
      </c>
      <c r="T71" s="14">
        <v>0</v>
      </c>
      <c r="U71" s="14">
        <v>0</v>
      </c>
      <c r="V71" s="14">
        <v>0</v>
      </c>
      <c r="W71" s="14">
        <v>0</v>
      </c>
      <c r="X71" s="14">
        <v>105828.99</v>
      </c>
      <c r="Y71" s="14">
        <v>10156490.640000001</v>
      </c>
      <c r="Z71" s="14">
        <v>10050661.65</v>
      </c>
      <c r="AA71" s="14">
        <v>105828.99</v>
      </c>
      <c r="AB71" s="14">
        <v>10156490.640000001</v>
      </c>
      <c r="AC71" s="14">
        <f>AC49+AC10</f>
        <v>11598481.76</v>
      </c>
      <c r="AD71" s="14">
        <v>10050661.65</v>
      </c>
      <c r="AE71" s="14">
        <v>1738892.35</v>
      </c>
      <c r="AF71" s="15">
        <v>0.85250567154618406</v>
      </c>
      <c r="AG71" s="14">
        <v>0</v>
      </c>
      <c r="AH71" s="47"/>
      <c r="AI71" s="54">
        <f t="shared" si="0"/>
        <v>0.9837930900524311</v>
      </c>
    </row>
    <row r="72" spans="1:35" ht="12.75" customHeight="1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 t="s">
        <v>2</v>
      </c>
      <c r="AE72" s="3"/>
      <c r="AF72" s="3"/>
      <c r="AG72" s="3"/>
      <c r="AH72" s="3"/>
      <c r="AI72" s="48"/>
    </row>
    <row r="73" spans="1:35">
      <c r="A73" s="30"/>
      <c r="B73" s="31"/>
      <c r="C73" s="31"/>
      <c r="D73" s="31"/>
      <c r="E73" s="31"/>
      <c r="F73" s="31"/>
      <c r="G73" s="31"/>
      <c r="H73" s="31"/>
      <c r="I73" s="31"/>
      <c r="J73" s="31"/>
      <c r="K73" s="31"/>
      <c r="L73" s="31"/>
      <c r="M73" s="31"/>
      <c r="N73" s="31"/>
      <c r="O73" s="31"/>
      <c r="P73" s="31"/>
      <c r="Q73" s="31"/>
      <c r="R73" s="31"/>
      <c r="S73" s="31"/>
      <c r="T73" s="31"/>
      <c r="U73" s="31"/>
      <c r="V73" s="31"/>
      <c r="W73" s="31"/>
      <c r="X73" s="31"/>
      <c r="Y73" s="31"/>
      <c r="Z73" s="31"/>
      <c r="AA73" s="31"/>
      <c r="AB73" s="2"/>
      <c r="AC73" s="2"/>
      <c r="AD73" s="2"/>
      <c r="AE73" s="2"/>
      <c r="AF73" s="2"/>
      <c r="AG73" s="2"/>
      <c r="AH73" s="2"/>
      <c r="AI73" s="48"/>
    </row>
  </sheetData>
  <mergeCells count="33">
    <mergeCell ref="AI8:AI9"/>
    <mergeCell ref="A1:AH1"/>
    <mergeCell ref="A2:AH2"/>
    <mergeCell ref="A3:AH3"/>
    <mergeCell ref="A4:AH4"/>
    <mergeCell ref="A5:AF5"/>
    <mergeCell ref="A73:AA73"/>
    <mergeCell ref="A71:G71"/>
    <mergeCell ref="E8:G8"/>
    <mergeCell ref="A8:A9"/>
    <mergeCell ref="B8:B9"/>
    <mergeCell ref="C8:C9"/>
    <mergeCell ref="D8:D9"/>
    <mergeCell ref="H8:J8"/>
    <mergeCell ref="K8:K9"/>
    <mergeCell ref="L8:L9"/>
    <mergeCell ref="M8:M9"/>
    <mergeCell ref="N8:N9"/>
    <mergeCell ref="O8:O9"/>
    <mergeCell ref="X8:Z8"/>
    <mergeCell ref="P8:P9"/>
    <mergeCell ref="Q8:Q9"/>
    <mergeCell ref="R8:R9"/>
    <mergeCell ref="A6:AF6"/>
    <mergeCell ref="A7:AH7"/>
    <mergeCell ref="AE8:AF8"/>
    <mergeCell ref="AG8:AH8"/>
    <mergeCell ref="T8:T9"/>
    <mergeCell ref="S8:S9"/>
    <mergeCell ref="U8:U9"/>
    <mergeCell ref="V8:V9"/>
    <mergeCell ref="W8:W9"/>
    <mergeCell ref="AA8:AC9"/>
  </mergeCells>
  <pageMargins left="0.39370078740157483" right="0.19685039370078741" top="0.59055118110236227" bottom="0.59055118110236227" header="0.39370078740157483" footer="0.39370078740157483"/>
  <pageSetup paperSize="9" scale="9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0.11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Исполнение бюджета по ДОХОДАМ&lt;/VariantName&gt;&#10;  &lt;VariantLink&gt;42704826&lt;/VariantLink&gt;&#10;  &lt;SvodReportLink xsi:nil=&quot;true&quot; /&gt;&#10;  &lt;ReportLink&gt;221360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E3ACC1D-9EEE-4858-AE57-28CA88A548E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Широковское сп</vt:lpstr>
      <vt:lpstr>'Широковское сп'!Заголовки_для_печати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K48N5\Admin</dc:creator>
  <cp:lastModifiedBy>Admin</cp:lastModifiedBy>
  <cp:lastPrinted>2021-11-02T13:57:33Z</cp:lastPrinted>
  <dcterms:created xsi:type="dcterms:W3CDTF">2021-11-01T09:07:41Z</dcterms:created>
  <dcterms:modified xsi:type="dcterms:W3CDTF">2021-11-12T11:43:12Z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доходов с произвольной группировкой</vt:lpwstr>
  </property>
  <property fmtid="{D5CDD505-2E9C-101B-9397-08002B2CF9AE}" pid="3" name="Название отчета">
    <vt:lpwstr>Исполнение бюджета по ДОХОДАМ(4).xlsx</vt:lpwstr>
  </property>
  <property fmtid="{D5CDD505-2E9C-101B-9397-08002B2CF9AE}" pid="4" name="Версия клиента">
    <vt:lpwstr>21.1.25.9160 (.NET 4.0)</vt:lpwstr>
  </property>
  <property fmtid="{D5CDD505-2E9C-101B-9397-08002B2CF9AE}" pid="5" name="Версия базы">
    <vt:lpwstr>21.1.1422.91448633</vt:lpwstr>
  </property>
  <property fmtid="{D5CDD505-2E9C-101B-9397-08002B2CF9AE}" pid="6" name="Тип сервера">
    <vt:lpwstr>MSSQL</vt:lpwstr>
  </property>
  <property fmtid="{D5CDD505-2E9C-101B-9397-08002B2CF9AE}" pid="7" name="Сервер">
    <vt:lpwstr>foserver\exp</vt:lpwstr>
  </property>
  <property fmtid="{D5CDD505-2E9C-101B-9397-08002B2CF9AE}" pid="8" name="База">
    <vt:lpwstr>base2021</vt:lpwstr>
  </property>
  <property fmtid="{D5CDD505-2E9C-101B-9397-08002B2CF9AE}" pid="9" name="Пользователь">
    <vt:lpwstr>komissarova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